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rao/Desktop/postdoc/research/2.laves/thermocalc/6.off_equi/"/>
    </mc:Choice>
  </mc:AlternateContent>
  <xr:revisionPtr revIDLastSave="0" documentId="13_ncr:1_{B52EF500-4D2C-214C-AC28-FCE1480801F7}" xr6:coauthVersionLast="47" xr6:coauthVersionMax="47" xr10:uidLastSave="{00000000-0000-0000-0000-000000000000}"/>
  <bookViews>
    <workbookView xWindow="5540" yWindow="520" windowWidth="28800" windowHeight="16400" activeTab="1" xr2:uid="{49E44722-291C-C446-B75C-1ABDAB2C27CD}"/>
  </bookViews>
  <sheets>
    <sheet name="Sheet1" sheetId="1" r:id="rId1"/>
    <sheet name="new_comp" sheetId="4" r:id="rId2"/>
    <sheet name="quinary_2" sheetId="2" r:id="rId3"/>
    <sheet name="quaternary_1" sheetId="3" r:id="rId4"/>
    <sheet name="quaternary_no_strengt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3" i="2"/>
  <c r="O3" i="2"/>
  <c r="Z40" i="1"/>
  <c r="X59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41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K55" i="1"/>
  <c r="J55" i="1"/>
  <c r="J42" i="1"/>
  <c r="I32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6" i="1"/>
  <c r="X15" i="1"/>
  <c r="X10" i="1"/>
  <c r="X9" i="1"/>
  <c r="X5" i="1"/>
  <c r="X4" i="1"/>
  <c r="X3" i="1"/>
  <c r="X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" i="1"/>
  <c r="E8" i="1"/>
  <c r="F8" i="1" s="1"/>
  <c r="G8" i="1" s="1"/>
  <c r="E7" i="1"/>
  <c r="F7" i="1" s="1"/>
  <c r="G7" i="1" s="1"/>
  <c r="E6" i="1"/>
  <c r="F6" i="1" s="1"/>
  <c r="E4" i="1"/>
  <c r="E3" i="1"/>
  <c r="E2" i="1"/>
  <c r="C6" i="1" l="1"/>
  <c r="G6" i="1"/>
  <c r="C7" i="1"/>
  <c r="C8" i="1"/>
</calcChain>
</file>

<file path=xl/sharedStrings.xml><?xml version="1.0" encoding="utf-8"?>
<sst xmlns="http://schemas.openxmlformats.org/spreadsheetml/2006/main" count="427" uniqueCount="114">
  <si>
    <t>tau</t>
  </si>
  <si>
    <t>E</t>
  </si>
  <si>
    <t>VEC</t>
  </si>
  <si>
    <t>rho</t>
  </si>
  <si>
    <t>Nb</t>
  </si>
  <si>
    <t>Mo</t>
  </si>
  <si>
    <t>Ta</t>
  </si>
  <si>
    <t>Ti</t>
  </si>
  <si>
    <t>Hf</t>
  </si>
  <si>
    <t>Alloy</t>
  </si>
  <si>
    <t>HfMoNbTaTi_15_20_25_10_30</t>
  </si>
  <si>
    <t>HfMoNbTaTi_15_20_30_10_25</t>
  </si>
  <si>
    <t>HfMoNbTaTi_15_20_20_15_30</t>
  </si>
  <si>
    <t>HfMoNbTaTi_15_20_25_15_25</t>
  </si>
  <si>
    <t>HfMoNbTaTi_15_20_30_15_20</t>
  </si>
  <si>
    <t>HfMoNbTaTi_15_20_10_15_40</t>
  </si>
  <si>
    <t>HfMoNbTaTi_15_20_30_05_30</t>
  </si>
  <si>
    <t>HfMoNbTaTi_15_20_20_10_35</t>
  </si>
  <si>
    <t>HfMoNbTaTi_15_20_35_05_25</t>
  </si>
  <si>
    <t>HfMoNbTaTi_15_20_15_15_35</t>
  </si>
  <si>
    <t>HfMoNbTaTi_15_20_40_05_20</t>
  </si>
  <si>
    <t>HfMoNbTaTi_15_20_35_10_20</t>
  </si>
  <si>
    <t>HfMoNbTaTi_15_20_40_10_15</t>
  </si>
  <si>
    <t>HfMoNbTaTi_15_20_35_15_15</t>
  </si>
  <si>
    <t>HfMoNbTaTi_15_20_40_15_10</t>
  </si>
  <si>
    <t>HfMoNbTaTi_20_20_25_15_20</t>
  </si>
  <si>
    <t>HfMoNbTaTi_20_20_30_10_20</t>
  </si>
  <si>
    <t>HfMoNbTaTi_20_20_35_05_20</t>
  </si>
  <si>
    <t>HfMoNbTaTi_21.25_15_21.25_21.25_21.25</t>
  </si>
  <si>
    <t>HfMoNbTaTi_22.5_10_22.5_22.5_22.5</t>
  </si>
  <si>
    <t>HfMoNbTaTi_23.75_05_23.75_23.75_23.75</t>
  </si>
  <si>
    <t>HfMoNbTaTi_15_21.25_21.25_21.25_21.25</t>
  </si>
  <si>
    <t>HfMoNbTaTi_10_22.5_22.5_22.5_22.5</t>
  </si>
  <si>
    <t>HfMoNbTaTi_05_23.75_23.75_23.75_23.75</t>
  </si>
  <si>
    <t>replace Ta with Nb</t>
  </si>
  <si>
    <t>reduce Mo, distribute it evenly</t>
  </si>
  <si>
    <t>reduce Hf, distribute it evenly</t>
  </si>
  <si>
    <t>reduce Hf,Ta, keep Mo</t>
  </si>
  <si>
    <t>T_min</t>
  </si>
  <si>
    <t>T_m</t>
  </si>
  <si>
    <t>HfMoNbTi_20_20_40_20</t>
  </si>
  <si>
    <t>dT</t>
  </si>
  <si>
    <t>HfMoNbTaTi_20_20_20_20_20</t>
  </si>
  <si>
    <t>alloy</t>
  </si>
  <si>
    <t>Tau</t>
  </si>
  <si>
    <t>HfMoNbTaTi</t>
  </si>
  <si>
    <t>tau/rho</t>
  </si>
  <si>
    <t>HfMoNbTaTi_10_25_15_10_40</t>
  </si>
  <si>
    <t>HfMoNbTaTi_20_15_25_05_35</t>
  </si>
  <si>
    <t>HfMoNbTaTi_15_20_20_05_40</t>
  </si>
  <si>
    <t>HfMoNbTaTi_15_20_25_05_35</t>
  </si>
  <si>
    <t>HfMoNbTaTi_20_20_15_05_40</t>
  </si>
  <si>
    <t>HfMoNbTaTi_15_25_15_05_40</t>
  </si>
  <si>
    <t>HfMoNbTaTi_15_25_20_05_35</t>
  </si>
  <si>
    <t>HfMoNbTaTi_20_25_10_05_40</t>
  </si>
  <si>
    <t>HfMoNbTaTi_15_30_10_05_40</t>
  </si>
  <si>
    <t>HfMoNbTaTi_15_35_05_05_40</t>
  </si>
  <si>
    <t>T*</t>
  </si>
  <si>
    <t>tau/rho (kN m/kg)</t>
  </si>
  <si>
    <t>HfMoNbTaTi_20_15_20_05_40</t>
  </si>
  <si>
    <t>HfMoNbTaTi_15_20_15_10_40</t>
  </si>
  <si>
    <r>
      <t>Hf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</si>
  <si>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r>
      <t>Hf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</si>
  <si>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t>τ(GPa)</t>
  </si>
  <si>
    <r>
      <t>ρ(g/cm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</si>
  <si>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t>σ (kN m/kg)</t>
  </si>
  <si>
    <t>T* (°C)</t>
  </si>
  <si>
    <r>
      <t>T</t>
    </r>
    <r>
      <rPr>
        <vertAlign val="subscript"/>
        <sz val="12"/>
        <color theme="1"/>
        <rFont val="Times New Roman"/>
        <family val="1"/>
      </rPr>
      <t xml:space="preserve">m </t>
    </r>
    <r>
      <rPr>
        <sz val="12"/>
        <color theme="1"/>
        <rFont val="Times New Roman"/>
        <family val="1"/>
      </rPr>
      <t>(°C)</t>
    </r>
  </si>
  <si>
    <r>
      <t>Hf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25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</si>
  <si>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r>
      <t>Hf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25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35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</si>
  <si>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</si>
  <si>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</si>
  <si>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25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35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</si>
  <si>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30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</si>
  <si>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25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</si>
  <si>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25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35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</si>
  <si>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</si>
  <si>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r>
      <t>Hf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Mo</t>
    </r>
    <r>
      <rPr>
        <vertAlign val="subscript"/>
        <sz val="12"/>
        <color theme="1"/>
        <rFont val="Times New Roman"/>
        <family val="1"/>
      </rPr>
      <t>35</t>
    </r>
    <r>
      <rPr>
        <sz val="12"/>
        <color theme="1"/>
        <rFont val="Times New Roman"/>
        <family val="1"/>
      </rPr>
      <t>Nb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Ta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Ti</t>
    </r>
    <r>
      <rPr>
        <vertAlign val="subscript"/>
        <sz val="12"/>
        <color theme="1"/>
        <rFont val="Times New Roman"/>
        <family val="1"/>
      </rPr>
      <t>40</t>
    </r>
  </si>
  <si>
    <t>T_max</t>
  </si>
  <si>
    <t>HfMoNbTi_20_15_30_35</t>
  </si>
  <si>
    <t>HfMoNbTi_15_20_25_40</t>
  </si>
  <si>
    <t>HfMoNbTi_20_15_35_30</t>
  </si>
  <si>
    <t>HfMoNbTi_15_20_30_35</t>
  </si>
  <si>
    <t>HfMoNbTi_20_15_40_25</t>
  </si>
  <si>
    <t>HfMoNbTi_15_20_35_30</t>
  </si>
  <si>
    <t>HfMoNbTi_25_15_20_40</t>
  </si>
  <si>
    <t>HfMoNbTi_25_15_25_35</t>
  </si>
  <si>
    <t>HfMoNbTi_30_15_15_40</t>
  </si>
  <si>
    <t>HfMoNbTi_20_20_20_40</t>
  </si>
  <si>
    <t>HfMoNbTi_15_25_20_40</t>
  </si>
  <si>
    <t>HfMoNbTi_20_20_25_35</t>
  </si>
  <si>
    <t>HfMoNbTi_15_25_25_35</t>
  </si>
  <si>
    <t>HfMoNbTi_20_20_30_30</t>
  </si>
  <si>
    <t>HfMoNbTi_15_25_30_30</t>
  </si>
  <si>
    <t>HfMoNbTi_25_20_15_40</t>
  </si>
  <si>
    <t>HfMoNbTi_25_20_20_35</t>
  </si>
  <si>
    <t>HfMoNbTi_20_25_15_40</t>
  </si>
  <si>
    <t>HfMoNbTi_15_30_15_40</t>
  </si>
  <si>
    <t>HfMoNbTi_20_25_20_35</t>
  </si>
  <si>
    <t>HfMoNbTi_20_25_25_30</t>
  </si>
  <si>
    <t>HfMoNbTi_25_25_10_40</t>
  </si>
  <si>
    <t>HfMoNbTi_20_30_10_40</t>
  </si>
  <si>
    <t>HfMoNbTi_20_30_15_35</t>
  </si>
  <si>
    <t>HfMoNbTi_25_30_05_40</t>
  </si>
  <si>
    <t>HfMoNbTi_20_35_05_40</t>
  </si>
  <si>
    <t>HfMoNbTi_25_25_25_25</t>
  </si>
  <si>
    <t>tau_1200</t>
  </si>
  <si>
    <t>Hf20Mo20Nb15Ti45</t>
  </si>
  <si>
    <t>Hf20Mo20Ti60</t>
  </si>
  <si>
    <t>Hf16Mo16Ti67</t>
  </si>
  <si>
    <t>Tm</t>
  </si>
  <si>
    <t>NbMoTi</t>
  </si>
  <si>
    <t>Nb68Mo14Ti18</t>
  </si>
  <si>
    <t>Nb70Mo12Ti18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</si>
</sst>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000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E85A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0EC"/>
        <bgColor indexed="64"/>
      </patternFill>
    </fill>
    <fill>
      <patternFill patternType="solid">
        <fgColor rgb="FF806E7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0" fillId="0" borderId="0" xfId="0" applyNumberFormat="1"/>
    <xf numFmtId="2" fontId="1" fillId="3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center" vertical="center"/>
    </xf>
    <xf numFmtId="165" fontId="1" fillId="6" borderId="0" xfId="0" applyNumberFormat="1" applyFont="1" applyFill="1" applyBorder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2" fontId="5" fillId="8" borderId="0" xfId="0" applyNumberFormat="1" applyFont="1" applyFill="1" applyAlignment="1">
      <alignment horizontal="center" vertical="center"/>
    </xf>
    <xf numFmtId="165" fontId="5" fillId="8" borderId="0" xfId="0" applyNumberFormat="1" applyFont="1" applyFill="1" applyAlignment="1">
      <alignment horizontal="center" vertical="center"/>
    </xf>
    <xf numFmtId="1" fontId="5" fillId="8" borderId="0" xfId="0" applyNumberFormat="1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2" fontId="6" fillId="8" borderId="0" xfId="0" applyNumberFormat="1" applyFont="1" applyFill="1" applyAlignment="1">
      <alignment horizontal="center" vertical="center"/>
    </xf>
    <xf numFmtId="165" fontId="6" fillId="8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2" fontId="1" fillId="8" borderId="0" xfId="0" applyNumberFormat="1" applyFont="1" applyFill="1" applyAlignment="1">
      <alignment horizontal="center" vertical="center"/>
    </xf>
    <xf numFmtId="165" fontId="1" fillId="8" borderId="0" xfId="0" applyNumberFormat="1" applyFont="1" applyFill="1" applyAlignment="1">
      <alignment horizontal="center" vertical="center"/>
    </xf>
    <xf numFmtId="1" fontId="1" fillId="8" borderId="0" xfId="0" applyNumberFormat="1" applyFont="1" applyFill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2" fontId="1" fillId="8" borderId="0" xfId="0" applyNumberFormat="1" applyFont="1" applyFill="1" applyBorder="1" applyAlignment="1">
      <alignment horizontal="center" vertical="center"/>
    </xf>
    <xf numFmtId="165" fontId="1" fillId="8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 vertical="center"/>
    </xf>
    <xf numFmtId="165" fontId="1" fillId="7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1" fillId="9" borderId="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2" fontId="5" fillId="9" borderId="0" xfId="0" applyNumberFormat="1" applyFont="1" applyFill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" fillId="9" borderId="0" xfId="0" applyNumberFormat="1" applyFont="1" applyFill="1" applyAlignment="1">
      <alignment horizontal="center" vertical="center"/>
    </xf>
    <xf numFmtId="164" fontId="5" fillId="9" borderId="0" xfId="0" applyNumberFormat="1" applyFont="1" applyFill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10" borderId="0" xfId="0" applyFill="1"/>
    <xf numFmtId="0" fontId="9" fillId="10" borderId="0" xfId="0" applyFont="1" applyFill="1"/>
    <xf numFmtId="0" fontId="1" fillId="9" borderId="0" xfId="0" applyFont="1" applyFill="1" applyBorder="1" applyAlignment="1">
      <alignment horizontal="center" vertical="center"/>
    </xf>
    <xf numFmtId="2" fontId="1" fillId="9" borderId="0" xfId="0" applyNumberFormat="1" applyFont="1" applyFill="1" applyBorder="1" applyAlignment="1">
      <alignment horizontal="center" vertical="center"/>
    </xf>
    <xf numFmtId="1" fontId="1" fillId="9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ill="1"/>
    <xf numFmtId="1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85A6"/>
      <color rgb="FF0000FF"/>
      <color rgb="FF806E74"/>
      <color rgb="FFFFE0EC"/>
      <color rgb="FFBC8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7221-047D-8C4B-8D7A-1A1E77ECD74E}">
  <dimension ref="A1:AE59"/>
  <sheetViews>
    <sheetView topLeftCell="C36" zoomScale="87" workbookViewId="0">
      <selection activeCell="Z40" sqref="Z40"/>
    </sheetView>
  </sheetViews>
  <sheetFormatPr baseColWidth="10" defaultRowHeight="16" x14ac:dyDescent="0.2"/>
  <cols>
    <col min="1" max="1" width="26.1640625" customWidth="1"/>
    <col min="2" max="2" width="36" customWidth="1"/>
    <col min="8" max="8" width="11" bestFit="1" customWidth="1"/>
    <col min="9" max="9" width="11.6640625" bestFit="1" customWidth="1"/>
    <col min="17" max="17" width="32.1640625" customWidth="1"/>
  </cols>
  <sheetData>
    <row r="1" spans="1:24" x14ac:dyDescent="0.2">
      <c r="B1" s="1" t="s">
        <v>9</v>
      </c>
      <c r="C1" s="1" t="s">
        <v>8</v>
      </c>
      <c r="D1" s="1" t="s">
        <v>5</v>
      </c>
      <c r="E1" s="1" t="s">
        <v>4</v>
      </c>
      <c r="F1" s="1" t="s">
        <v>6</v>
      </c>
      <c r="G1" s="1" t="s">
        <v>7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38</v>
      </c>
      <c r="M1" s="1" t="s">
        <v>39</v>
      </c>
      <c r="N1" s="1" t="s">
        <v>41</v>
      </c>
      <c r="Q1" s="1" t="s">
        <v>9</v>
      </c>
      <c r="R1" s="1" t="s">
        <v>0</v>
      </c>
      <c r="S1" s="1" t="s">
        <v>1</v>
      </c>
      <c r="T1" s="1" t="s">
        <v>2</v>
      </c>
      <c r="U1" s="1" t="s">
        <v>3</v>
      </c>
      <c r="V1" s="1" t="s">
        <v>38</v>
      </c>
      <c r="W1" s="1" t="s">
        <v>39</v>
      </c>
      <c r="X1" s="1" t="s">
        <v>41</v>
      </c>
    </row>
    <row r="2" spans="1:24" x14ac:dyDescent="0.2">
      <c r="A2" s="123" t="s">
        <v>34</v>
      </c>
      <c r="B2" s="2" t="s">
        <v>25</v>
      </c>
      <c r="C2" s="3">
        <v>0.2</v>
      </c>
      <c r="D2" s="3">
        <v>0.2</v>
      </c>
      <c r="E2" s="3">
        <f>0.2+0.2-F2</f>
        <v>0.25</v>
      </c>
      <c r="F2" s="3">
        <v>0.15</v>
      </c>
      <c r="G2" s="3">
        <v>0.2</v>
      </c>
      <c r="H2" s="3">
        <v>1.45</v>
      </c>
      <c r="I2" s="28">
        <v>158.6</v>
      </c>
      <c r="J2" s="27">
        <v>4.8</v>
      </c>
      <c r="K2" s="21">
        <v>10.4384708516739</v>
      </c>
      <c r="L2" s="40">
        <v>858.45023068897251</v>
      </c>
      <c r="M2" s="40">
        <v>2136.2571543680306</v>
      </c>
      <c r="N2" s="40">
        <f>M2-L2</f>
        <v>1277.8069236790579</v>
      </c>
      <c r="Q2" s="43" t="s">
        <v>25</v>
      </c>
      <c r="R2" s="44">
        <v>1.45</v>
      </c>
      <c r="S2" s="45">
        <v>158.6</v>
      </c>
      <c r="T2" s="46">
        <v>4.8</v>
      </c>
      <c r="U2" s="47">
        <v>10.4384708516739</v>
      </c>
      <c r="V2" s="48">
        <v>858.45023068897251</v>
      </c>
      <c r="W2" s="48">
        <v>2136.2571543680306</v>
      </c>
      <c r="X2" s="48">
        <f>W2-V2</f>
        <v>1277.8069236790579</v>
      </c>
    </row>
    <row r="3" spans="1:24" x14ac:dyDescent="0.2">
      <c r="A3" s="123"/>
      <c r="B3" s="2" t="s">
        <v>26</v>
      </c>
      <c r="C3" s="3">
        <v>0.2</v>
      </c>
      <c r="D3" s="3">
        <v>0.2</v>
      </c>
      <c r="E3" s="3">
        <f>0.2+0.2-F3</f>
        <v>0.30000000000000004</v>
      </c>
      <c r="F3" s="3">
        <v>0.1</v>
      </c>
      <c r="G3" s="3">
        <v>0.2</v>
      </c>
      <c r="H3" s="3">
        <v>1.42</v>
      </c>
      <c r="I3" s="28">
        <v>155.6</v>
      </c>
      <c r="J3" s="27">
        <v>4.8</v>
      </c>
      <c r="K3" s="21">
        <v>10.0392039682988</v>
      </c>
      <c r="L3" s="40">
        <v>862.11785253334381</v>
      </c>
      <c r="M3" s="40">
        <v>2127.6167906022933</v>
      </c>
      <c r="N3" s="40">
        <f t="shared" ref="N3:N26" si="0">M3-L3</f>
        <v>1265.4989380689494</v>
      </c>
      <c r="Q3" s="43" t="s">
        <v>26</v>
      </c>
      <c r="R3" s="44">
        <v>1.42</v>
      </c>
      <c r="S3" s="45">
        <v>155.6</v>
      </c>
      <c r="T3" s="46">
        <v>4.8</v>
      </c>
      <c r="U3" s="47">
        <v>10.0392039682988</v>
      </c>
      <c r="V3" s="48">
        <v>862.11785253334381</v>
      </c>
      <c r="W3" s="48">
        <v>2127.6167906022933</v>
      </c>
      <c r="X3" s="48">
        <f t="shared" ref="X3:X5" si="1">W3-V3</f>
        <v>1265.4989380689494</v>
      </c>
    </row>
    <row r="4" spans="1:24" x14ac:dyDescent="0.2">
      <c r="A4" s="123"/>
      <c r="B4" s="2" t="s">
        <v>27</v>
      </c>
      <c r="C4" s="3">
        <v>0.2</v>
      </c>
      <c r="D4" s="3">
        <v>0.2</v>
      </c>
      <c r="E4" s="3">
        <f>0.2+0.2-F4</f>
        <v>0.35000000000000003</v>
      </c>
      <c r="F4" s="3">
        <v>0.05</v>
      </c>
      <c r="G4" s="3">
        <v>0.2</v>
      </c>
      <c r="H4" s="3">
        <v>1.39</v>
      </c>
      <c r="I4" s="28">
        <v>152.5</v>
      </c>
      <c r="J4" s="27">
        <v>4.8</v>
      </c>
      <c r="K4" s="21">
        <v>9.6398656899827699</v>
      </c>
      <c r="L4" s="40">
        <v>865.4315809428391</v>
      </c>
      <c r="M4" s="40">
        <v>2118.6682647540797</v>
      </c>
      <c r="N4" s="40">
        <f t="shared" si="0"/>
        <v>1253.2366838112407</v>
      </c>
      <c r="Q4" s="43" t="s">
        <v>27</v>
      </c>
      <c r="R4" s="44">
        <v>1.39</v>
      </c>
      <c r="S4" s="45">
        <v>152.5</v>
      </c>
      <c r="T4" s="46">
        <v>4.8</v>
      </c>
      <c r="U4" s="47">
        <v>9.6398656899827699</v>
      </c>
      <c r="V4" s="48">
        <v>865.4315809428391</v>
      </c>
      <c r="W4" s="48">
        <v>2118.6682647540797</v>
      </c>
      <c r="X4" s="48">
        <f t="shared" si="1"/>
        <v>1253.2366838112407</v>
      </c>
    </row>
    <row r="5" spans="1:24" x14ac:dyDescent="0.2">
      <c r="A5" s="123"/>
      <c r="B5" s="2" t="s">
        <v>40</v>
      </c>
      <c r="C5" s="3">
        <v>0.2</v>
      </c>
      <c r="D5" s="3">
        <v>0.2</v>
      </c>
      <c r="E5" s="3">
        <v>0.4</v>
      </c>
      <c r="F5" s="3">
        <v>0</v>
      </c>
      <c r="G5" s="3">
        <v>0.2</v>
      </c>
      <c r="H5" s="28">
        <v>1.3635609442004599</v>
      </c>
      <c r="I5" s="28">
        <v>149.23051421509101</v>
      </c>
      <c r="J5" s="27">
        <v>4.8</v>
      </c>
      <c r="K5" s="21">
        <v>9.2404559975744398</v>
      </c>
      <c r="L5" s="40">
        <v>868.3615772356917</v>
      </c>
      <c r="M5" s="40">
        <v>2109.4519784523732</v>
      </c>
      <c r="N5" s="40">
        <f t="shared" si="0"/>
        <v>1241.0904012166816</v>
      </c>
      <c r="Q5" s="49" t="s">
        <v>40</v>
      </c>
      <c r="R5" s="50">
        <v>1.3635609442004599</v>
      </c>
      <c r="S5" s="50">
        <v>149.23051421509101</v>
      </c>
      <c r="T5" s="51">
        <v>4.8</v>
      </c>
      <c r="U5" s="50">
        <v>9.2404559975744398</v>
      </c>
      <c r="V5" s="52">
        <v>868.3615772356917</v>
      </c>
      <c r="W5" s="52">
        <v>2109.4519784523732</v>
      </c>
      <c r="X5" s="52">
        <f t="shared" si="1"/>
        <v>1241.0904012166816</v>
      </c>
    </row>
    <row r="6" spans="1:24" x14ac:dyDescent="0.2">
      <c r="A6" s="123" t="s">
        <v>35</v>
      </c>
      <c r="B6" s="4" t="s">
        <v>28</v>
      </c>
      <c r="C6" s="5">
        <f>E6</f>
        <v>0.21250000000000002</v>
      </c>
      <c r="D6" s="5">
        <v>0.15</v>
      </c>
      <c r="E6" s="5">
        <f>0.2+(0.2-D6)*0.25</f>
        <v>0.21250000000000002</v>
      </c>
      <c r="F6" s="5">
        <f t="shared" ref="F6:G8" si="2">E6</f>
        <v>0.21250000000000002</v>
      </c>
      <c r="G6" s="5">
        <f t="shared" si="2"/>
        <v>0.21250000000000002</v>
      </c>
      <c r="H6" s="5">
        <v>1.31</v>
      </c>
      <c r="I6" s="31">
        <v>150</v>
      </c>
      <c r="J6" s="36">
        <v>4.7249999999999996</v>
      </c>
      <c r="K6" s="23">
        <v>10.8676790433516</v>
      </c>
      <c r="L6" s="41">
        <v>894.03275873380778</v>
      </c>
      <c r="M6" s="41">
        <v>2117.2492653227473</v>
      </c>
      <c r="N6" s="41">
        <f t="shared" si="0"/>
        <v>1223.2165065889394</v>
      </c>
    </row>
    <row r="7" spans="1:24" x14ac:dyDescent="0.2">
      <c r="A7" s="123"/>
      <c r="B7" s="4" t="s">
        <v>29</v>
      </c>
      <c r="C7" s="6">
        <f>E7</f>
        <v>0.22500000000000001</v>
      </c>
      <c r="D7" s="6">
        <v>0.1</v>
      </c>
      <c r="E7" s="6">
        <f>0.2+(0.2-D7)*0.25</f>
        <v>0.22500000000000001</v>
      </c>
      <c r="F7" s="6">
        <f t="shared" si="2"/>
        <v>0.22500000000000001</v>
      </c>
      <c r="G7" s="6">
        <f t="shared" si="2"/>
        <v>0.22500000000000001</v>
      </c>
      <c r="H7" s="6">
        <v>1.1499999999999999</v>
      </c>
      <c r="I7" s="32">
        <v>138.30000000000001</v>
      </c>
      <c r="J7" s="36">
        <v>4.6500000000000004</v>
      </c>
      <c r="K7" s="23">
        <v>10.897137386032499</v>
      </c>
      <c r="L7" s="41">
        <v>907.55147149942002</v>
      </c>
      <c r="M7" s="41">
        <v>2082.4281187543538</v>
      </c>
      <c r="N7" s="41">
        <f t="shared" si="0"/>
        <v>1174.8766472549337</v>
      </c>
    </row>
    <row r="8" spans="1:24" x14ac:dyDescent="0.2">
      <c r="A8" s="123"/>
      <c r="B8" s="14" t="s">
        <v>30</v>
      </c>
      <c r="C8" s="15">
        <f>E8</f>
        <v>0.23750000000000002</v>
      </c>
      <c r="D8" s="15">
        <v>0.05</v>
      </c>
      <c r="E8" s="15">
        <f>0.2+(0.2-D8)*0.25</f>
        <v>0.23750000000000002</v>
      </c>
      <c r="F8" s="15">
        <f t="shared" si="2"/>
        <v>0.23750000000000002</v>
      </c>
      <c r="G8" s="15">
        <f t="shared" si="2"/>
        <v>0.23750000000000002</v>
      </c>
      <c r="H8" s="15">
        <v>0.98</v>
      </c>
      <c r="I8" s="33">
        <v>126.5</v>
      </c>
      <c r="J8" s="37">
        <v>4.5750000000000002</v>
      </c>
      <c r="K8" s="24">
        <v>10.9260566049853</v>
      </c>
      <c r="L8" s="41"/>
      <c r="M8" s="41"/>
      <c r="N8" s="41">
        <f t="shared" si="0"/>
        <v>0</v>
      </c>
      <c r="Q8" s="53" t="s">
        <v>9</v>
      </c>
      <c r="R8" s="53" t="s">
        <v>0</v>
      </c>
      <c r="S8" s="53" t="s">
        <v>1</v>
      </c>
      <c r="T8" s="53" t="s">
        <v>2</v>
      </c>
      <c r="U8" s="53" t="s">
        <v>3</v>
      </c>
      <c r="V8" s="53" t="s">
        <v>38</v>
      </c>
      <c r="W8" s="53" t="s">
        <v>39</v>
      </c>
      <c r="X8" s="53" t="s">
        <v>41</v>
      </c>
    </row>
    <row r="9" spans="1:24" x14ac:dyDescent="0.2">
      <c r="A9" s="123" t="s">
        <v>36</v>
      </c>
      <c r="B9" s="7" t="s">
        <v>31</v>
      </c>
      <c r="C9" s="8">
        <v>0.15</v>
      </c>
      <c r="D9" s="8">
        <v>0.21249999999999999</v>
      </c>
      <c r="E9" s="8">
        <v>0.21249999999999999</v>
      </c>
      <c r="F9" s="8">
        <v>0.21249999999999999</v>
      </c>
      <c r="G9" s="8">
        <v>0.21249999999999999</v>
      </c>
      <c r="H9" s="8">
        <v>1.36</v>
      </c>
      <c r="I9" s="34">
        <v>166.66</v>
      </c>
      <c r="J9" s="38">
        <v>4.8499999999999996</v>
      </c>
      <c r="K9" s="25">
        <v>10.656011986646</v>
      </c>
      <c r="L9" s="42">
        <v>779.36944043366645</v>
      </c>
      <c r="M9" s="42">
        <v>2217.4721609120147</v>
      </c>
      <c r="N9" s="42">
        <f t="shared" si="0"/>
        <v>1438.1027204783481</v>
      </c>
      <c r="Q9" s="54" t="s">
        <v>28</v>
      </c>
      <c r="R9" s="18">
        <v>1.31</v>
      </c>
      <c r="S9" s="55">
        <v>150</v>
      </c>
      <c r="T9" s="56">
        <v>4.7249999999999996</v>
      </c>
      <c r="U9" s="57">
        <v>10.8676790433516</v>
      </c>
      <c r="V9" s="58">
        <v>894.03275873380778</v>
      </c>
      <c r="W9" s="58">
        <v>2117.2492653227473</v>
      </c>
      <c r="X9" s="58">
        <f t="shared" ref="X9:X10" si="3">W9-V9</f>
        <v>1223.2165065889394</v>
      </c>
    </row>
    <row r="10" spans="1:24" x14ac:dyDescent="0.2">
      <c r="A10" s="123"/>
      <c r="B10" s="7" t="s">
        <v>32</v>
      </c>
      <c r="C10" s="8">
        <v>0.1</v>
      </c>
      <c r="D10" s="8">
        <v>0.22500000000000001</v>
      </c>
      <c r="E10" s="8">
        <v>0.22500000000000001</v>
      </c>
      <c r="F10" s="8">
        <v>0.22500000000000001</v>
      </c>
      <c r="G10" s="8">
        <v>0.22500000000000001</v>
      </c>
      <c r="H10" s="8">
        <v>1.18</v>
      </c>
      <c r="I10" s="34">
        <v>171.76</v>
      </c>
      <c r="J10" s="38">
        <v>4.9000000000000004</v>
      </c>
      <c r="K10" s="25">
        <v>10.468915139120201</v>
      </c>
      <c r="L10" s="42">
        <v>677.66328961115823</v>
      </c>
      <c r="M10" s="42">
        <v>2314.8520563807847</v>
      </c>
      <c r="N10" s="42">
        <f t="shared" si="0"/>
        <v>1637.1887667696265</v>
      </c>
      <c r="Q10" s="54" t="s">
        <v>29</v>
      </c>
      <c r="R10" s="59">
        <v>1.1499999999999999</v>
      </c>
      <c r="S10" s="60">
        <v>138.30000000000001</v>
      </c>
      <c r="T10" s="56">
        <v>4.6500000000000004</v>
      </c>
      <c r="U10" s="57">
        <v>10.897137386032499</v>
      </c>
      <c r="V10" s="58">
        <v>907.55147149942002</v>
      </c>
      <c r="W10" s="58">
        <v>2082.4281187543538</v>
      </c>
      <c r="X10" s="58">
        <f t="shared" si="3"/>
        <v>1174.8766472549337</v>
      </c>
    </row>
    <row r="11" spans="1:24" x14ac:dyDescent="0.2">
      <c r="A11" s="123"/>
      <c r="B11" s="16" t="s">
        <v>33</v>
      </c>
      <c r="C11" s="17">
        <v>0.05</v>
      </c>
      <c r="D11" s="17">
        <v>0.23749999999999999</v>
      </c>
      <c r="E11" s="17">
        <v>0.23749999999999999</v>
      </c>
      <c r="F11" s="17">
        <v>0.23749999999999999</v>
      </c>
      <c r="G11" s="17">
        <v>0.23749999999999999</v>
      </c>
      <c r="H11" s="17">
        <v>0.91</v>
      </c>
      <c r="I11" s="35">
        <v>176.8</v>
      </c>
      <c r="J11" s="39">
        <v>4.95</v>
      </c>
      <c r="K11" s="26">
        <v>10.276127507161201</v>
      </c>
      <c r="L11" s="42"/>
      <c r="M11" s="42"/>
      <c r="N11" s="42">
        <f t="shared" si="0"/>
        <v>0</v>
      </c>
      <c r="Q11" s="54" t="s">
        <v>30</v>
      </c>
      <c r="R11" s="61">
        <v>0.98</v>
      </c>
      <c r="S11" s="55">
        <v>126.5</v>
      </c>
      <c r="T11" s="56">
        <v>4.5750000000000002</v>
      </c>
      <c r="U11" s="57">
        <v>10.9260566049853</v>
      </c>
      <c r="V11" s="58"/>
      <c r="W11" s="58"/>
      <c r="X11" s="58"/>
    </row>
    <row r="12" spans="1:24" x14ac:dyDescent="0.2">
      <c r="A12" s="123" t="s">
        <v>37</v>
      </c>
      <c r="B12" s="9" t="s">
        <v>15</v>
      </c>
      <c r="C12" s="9">
        <v>0.15</v>
      </c>
      <c r="D12" s="9">
        <v>0.2</v>
      </c>
      <c r="E12" s="9">
        <v>0.1</v>
      </c>
      <c r="F12" s="9">
        <v>0.15</v>
      </c>
      <c r="G12" s="9">
        <v>0.4</v>
      </c>
      <c r="H12" s="10">
        <v>1.20174540377239</v>
      </c>
      <c r="I12" s="10">
        <v>148.62326764310001</v>
      </c>
      <c r="J12" s="19">
        <v>4.6500000000000004</v>
      </c>
      <c r="K12" s="10">
        <v>9.4066088916017598</v>
      </c>
      <c r="L12" s="29">
        <v>688.24075644374489</v>
      </c>
      <c r="M12" s="29">
        <v>2054.4075259318711</v>
      </c>
      <c r="N12" s="29">
        <f t="shared" si="0"/>
        <v>1366.1667694881262</v>
      </c>
    </row>
    <row r="13" spans="1:24" x14ac:dyDescent="0.2">
      <c r="A13" s="123"/>
      <c r="B13" s="9" t="s">
        <v>16</v>
      </c>
      <c r="C13" s="9">
        <v>0.15</v>
      </c>
      <c r="D13" s="9">
        <v>0.2</v>
      </c>
      <c r="E13" s="9">
        <v>0.3</v>
      </c>
      <c r="F13" s="9">
        <v>0.05</v>
      </c>
      <c r="G13" s="9">
        <v>0.3</v>
      </c>
      <c r="H13" s="10">
        <v>1.20244299885196</v>
      </c>
      <c r="I13" s="10">
        <v>148.954826431366</v>
      </c>
      <c r="J13" s="19">
        <v>4.75</v>
      </c>
      <c r="K13" s="10">
        <v>8.9815715658027209</v>
      </c>
      <c r="L13" s="29">
        <v>755.79078231320125</v>
      </c>
      <c r="M13" s="29">
        <v>2138.6248832975161</v>
      </c>
      <c r="N13" s="29">
        <f t="shared" si="0"/>
        <v>1382.8341009843148</v>
      </c>
    </row>
    <row r="14" spans="1:24" x14ac:dyDescent="0.2">
      <c r="A14" s="123"/>
      <c r="B14" s="9" t="s">
        <v>17</v>
      </c>
      <c r="C14" s="9">
        <v>0.15</v>
      </c>
      <c r="D14" s="9">
        <v>0.2</v>
      </c>
      <c r="E14" s="9">
        <v>0.2</v>
      </c>
      <c r="F14" s="9">
        <v>0.1</v>
      </c>
      <c r="G14" s="9">
        <v>0.35</v>
      </c>
      <c r="H14" s="10">
        <v>1.2036704301294801</v>
      </c>
      <c r="I14" s="10">
        <v>148.97109858050899</v>
      </c>
      <c r="J14" s="19">
        <v>4.7</v>
      </c>
      <c r="K14" s="10">
        <v>9.1937750489848096</v>
      </c>
      <c r="L14" s="29">
        <v>726.99088692107182</v>
      </c>
      <c r="M14" s="29">
        <v>2103.7191882977927</v>
      </c>
      <c r="N14" s="29">
        <f t="shared" si="0"/>
        <v>1376.728301376721</v>
      </c>
      <c r="Q14" s="53" t="s">
        <v>9</v>
      </c>
      <c r="R14" s="53" t="s">
        <v>0</v>
      </c>
      <c r="S14" s="53" t="s">
        <v>1</v>
      </c>
      <c r="T14" s="53" t="s">
        <v>2</v>
      </c>
      <c r="U14" s="53" t="s">
        <v>3</v>
      </c>
      <c r="V14" s="53" t="s">
        <v>38</v>
      </c>
      <c r="W14" s="53" t="s">
        <v>39</v>
      </c>
      <c r="X14" s="53" t="s">
        <v>41</v>
      </c>
    </row>
    <row r="15" spans="1:24" x14ac:dyDescent="0.2">
      <c r="A15" s="123"/>
      <c r="B15" s="9" t="s">
        <v>18</v>
      </c>
      <c r="C15" s="9">
        <v>0.15</v>
      </c>
      <c r="D15" s="9">
        <v>0.2</v>
      </c>
      <c r="E15" s="9">
        <v>0.35</v>
      </c>
      <c r="F15" s="9">
        <v>0.05</v>
      </c>
      <c r="G15" s="9">
        <v>0.25</v>
      </c>
      <c r="H15" s="10">
        <v>1.2254237677597499</v>
      </c>
      <c r="I15" s="10">
        <v>151.823287372463</v>
      </c>
      <c r="J15" s="19">
        <v>4.8</v>
      </c>
      <c r="K15" s="10">
        <v>9.1751478356085698</v>
      </c>
      <c r="L15" s="29">
        <v>778.94636866087956</v>
      </c>
      <c r="M15" s="29">
        <v>2167.3616624812171</v>
      </c>
      <c r="N15" s="29">
        <f t="shared" si="0"/>
        <v>1388.4152938203374</v>
      </c>
      <c r="Q15" s="54" t="s">
        <v>31</v>
      </c>
      <c r="R15" s="18">
        <v>1.36</v>
      </c>
      <c r="S15" s="55">
        <v>166.66</v>
      </c>
      <c r="T15" s="56">
        <v>4.8499999999999996</v>
      </c>
      <c r="U15" s="57">
        <v>10.656011986646</v>
      </c>
      <c r="V15" s="58">
        <v>779.36944043366645</v>
      </c>
      <c r="W15" s="58">
        <v>2217.4721609120147</v>
      </c>
      <c r="X15" s="58">
        <f t="shared" ref="X15:X16" si="4">W15-V15</f>
        <v>1438.1027204783481</v>
      </c>
    </row>
    <row r="16" spans="1:24" x14ac:dyDescent="0.2">
      <c r="A16" s="123"/>
      <c r="B16" s="9" t="s">
        <v>19</v>
      </c>
      <c r="C16" s="9">
        <v>0.15</v>
      </c>
      <c r="D16" s="9">
        <v>0.2</v>
      </c>
      <c r="E16" s="9">
        <v>0.15</v>
      </c>
      <c r="F16" s="9">
        <v>0.15</v>
      </c>
      <c r="G16" s="9">
        <v>0.35</v>
      </c>
      <c r="H16" s="10">
        <v>1.22817538353053</v>
      </c>
      <c r="I16" s="10">
        <v>151.83538560787801</v>
      </c>
      <c r="J16" s="19">
        <v>4.7</v>
      </c>
      <c r="K16" s="10">
        <v>9.6000903226230303</v>
      </c>
      <c r="L16" s="29">
        <v>720.74299275959959</v>
      </c>
      <c r="M16" s="29">
        <v>2105.8687039529982</v>
      </c>
      <c r="N16" s="29">
        <f t="shared" si="0"/>
        <v>1385.1257111933987</v>
      </c>
      <c r="Q16" s="54" t="s">
        <v>32</v>
      </c>
      <c r="R16" s="18">
        <v>1.18</v>
      </c>
      <c r="S16" s="55">
        <v>171.76</v>
      </c>
      <c r="T16" s="56">
        <v>4.9000000000000004</v>
      </c>
      <c r="U16" s="57">
        <v>10.468915139120201</v>
      </c>
      <c r="V16" s="58">
        <v>677.66328961115823</v>
      </c>
      <c r="W16" s="58">
        <v>2314.8520563807847</v>
      </c>
      <c r="X16" s="58">
        <f t="shared" si="4"/>
        <v>1637.1887667696265</v>
      </c>
    </row>
    <row r="17" spans="1:31" x14ac:dyDescent="0.2">
      <c r="A17" s="123"/>
      <c r="B17" s="9" t="s">
        <v>10</v>
      </c>
      <c r="C17" s="9">
        <v>0.15</v>
      </c>
      <c r="D17" s="9">
        <v>0.2</v>
      </c>
      <c r="E17" s="9">
        <v>0.25</v>
      </c>
      <c r="F17" s="9">
        <v>0.1</v>
      </c>
      <c r="G17" s="9">
        <v>0.3</v>
      </c>
      <c r="H17" s="10">
        <v>1.22834732110027</v>
      </c>
      <c r="I17" s="10">
        <v>152.00800418908901</v>
      </c>
      <c r="J17" s="19">
        <v>4.75</v>
      </c>
      <c r="K17" s="10">
        <v>9.3873044649364505</v>
      </c>
      <c r="L17" s="29">
        <v>753.0735717686083</v>
      </c>
      <c r="M17" s="29">
        <v>2144.161690452629</v>
      </c>
      <c r="N17" s="29">
        <f t="shared" si="0"/>
        <v>1391.0881186840206</v>
      </c>
      <c r="Q17" s="54" t="s">
        <v>33</v>
      </c>
      <c r="R17" s="18">
        <v>0.91</v>
      </c>
      <c r="S17" s="55">
        <v>176.8</v>
      </c>
      <c r="T17" s="56">
        <v>4.95</v>
      </c>
      <c r="U17" s="57">
        <v>10.276127507161201</v>
      </c>
      <c r="V17" s="58"/>
      <c r="W17" s="58"/>
      <c r="X17" s="58"/>
    </row>
    <row r="18" spans="1:31" x14ac:dyDescent="0.2">
      <c r="A18" s="123"/>
      <c r="B18" s="9" t="s">
        <v>20</v>
      </c>
      <c r="C18" s="9">
        <v>0.15</v>
      </c>
      <c r="D18" s="9">
        <v>0.2</v>
      </c>
      <c r="E18" s="9">
        <v>0.4</v>
      </c>
      <c r="F18" s="9">
        <v>0.05</v>
      </c>
      <c r="G18" s="9">
        <v>0.2</v>
      </c>
      <c r="H18" s="10">
        <v>1.2472464960813801</v>
      </c>
      <c r="I18" s="10">
        <v>154.61662504685901</v>
      </c>
      <c r="J18" s="19">
        <v>4.8499999999999996</v>
      </c>
      <c r="K18" s="10">
        <v>9.3681175252037203</v>
      </c>
      <c r="L18" s="29">
        <v>803.80576836210423</v>
      </c>
      <c r="M18" s="29">
        <v>2188.9330573099328</v>
      </c>
      <c r="N18" s="29">
        <f t="shared" si="0"/>
        <v>1385.1272889478287</v>
      </c>
    </row>
    <row r="19" spans="1:31" x14ac:dyDescent="0.2">
      <c r="A19" s="123"/>
      <c r="B19" s="9" t="s">
        <v>11</v>
      </c>
      <c r="C19" s="9">
        <v>0.15</v>
      </c>
      <c r="D19" s="9">
        <v>0.2</v>
      </c>
      <c r="E19" s="9">
        <v>0.3</v>
      </c>
      <c r="F19" s="9">
        <v>0.1</v>
      </c>
      <c r="G19" s="9">
        <v>0.25</v>
      </c>
      <c r="H19" s="10">
        <v>1.2518189307118299</v>
      </c>
      <c r="I19" s="10">
        <v>154.963503057075</v>
      </c>
      <c r="J19" s="19">
        <v>4.8</v>
      </c>
      <c r="K19" s="10">
        <v>9.5802265509363203</v>
      </c>
      <c r="L19" s="29">
        <v>777.44824967970692</v>
      </c>
      <c r="M19" s="29">
        <v>2175.7930693139224</v>
      </c>
      <c r="N19" s="29">
        <f t="shared" si="0"/>
        <v>1398.3448196342156</v>
      </c>
      <c r="Q19" s="53" t="s">
        <v>9</v>
      </c>
      <c r="R19" s="53" t="s">
        <v>0</v>
      </c>
      <c r="S19" s="53" t="s">
        <v>1</v>
      </c>
      <c r="T19" s="53" t="s">
        <v>2</v>
      </c>
      <c r="U19" s="53" t="s">
        <v>3</v>
      </c>
      <c r="V19" s="53" t="s">
        <v>38</v>
      </c>
      <c r="W19" s="53" t="s">
        <v>39</v>
      </c>
      <c r="X19" s="53" t="s">
        <v>41</v>
      </c>
      <c r="Z19" s="13" t="s">
        <v>43</v>
      </c>
      <c r="AA19" s="13" t="s">
        <v>3</v>
      </c>
      <c r="AB19" s="13" t="s">
        <v>44</v>
      </c>
      <c r="AC19" s="13" t="s">
        <v>2</v>
      </c>
      <c r="AD19" s="13" t="s">
        <v>38</v>
      </c>
      <c r="AE19" s="13" t="s">
        <v>39</v>
      </c>
    </row>
    <row r="20" spans="1:31" x14ac:dyDescent="0.2">
      <c r="A20" s="123"/>
      <c r="B20" s="9" t="s">
        <v>12</v>
      </c>
      <c r="C20" s="9">
        <v>0.15</v>
      </c>
      <c r="D20" s="9">
        <v>0.2</v>
      </c>
      <c r="E20" s="9">
        <v>0.2</v>
      </c>
      <c r="F20" s="9">
        <v>0.15</v>
      </c>
      <c r="G20" s="9">
        <v>0.3</v>
      </c>
      <c r="H20" s="10">
        <v>1.2533445427311101</v>
      </c>
      <c r="I20" s="10">
        <v>154.95883481961599</v>
      </c>
      <c r="J20" s="19">
        <v>4.75</v>
      </c>
      <c r="K20" s="10">
        <v>9.79296367528611</v>
      </c>
      <c r="L20" s="29">
        <v>749.28917428028581</v>
      </c>
      <c r="M20" s="29">
        <v>2149.0515918437027</v>
      </c>
      <c r="N20" s="29">
        <f t="shared" si="0"/>
        <v>1399.7624175634169</v>
      </c>
      <c r="Q20" s="65" t="s">
        <v>15</v>
      </c>
      <c r="R20" s="66">
        <v>1.20174540377239</v>
      </c>
      <c r="S20" s="66">
        <v>148.62326764310001</v>
      </c>
      <c r="T20" s="67">
        <v>4.6500000000000004</v>
      </c>
      <c r="U20" s="66">
        <v>9.4066088916017598</v>
      </c>
      <c r="V20" s="68">
        <v>688.24075644374489</v>
      </c>
      <c r="W20" s="68">
        <v>2054.4075259318711</v>
      </c>
      <c r="X20" s="68">
        <f t="shared" ref="X20:X34" si="5">W20-V20</f>
        <v>1366.1667694881262</v>
      </c>
    </row>
    <row r="21" spans="1:31" x14ac:dyDescent="0.2">
      <c r="A21" s="123"/>
      <c r="B21" s="9" t="s">
        <v>21</v>
      </c>
      <c r="C21" s="9">
        <v>0.15</v>
      </c>
      <c r="D21" s="9">
        <v>0.2</v>
      </c>
      <c r="E21" s="9">
        <v>0.35</v>
      </c>
      <c r="F21" s="9">
        <v>0.1</v>
      </c>
      <c r="G21" s="9">
        <v>0.2</v>
      </c>
      <c r="H21" s="10">
        <v>1.27411121628992</v>
      </c>
      <c r="I21" s="10">
        <v>157.84239829914699</v>
      </c>
      <c r="J21" s="19">
        <v>4.8499999999999996</v>
      </c>
      <c r="K21" s="10">
        <v>9.7725441613707904</v>
      </c>
      <c r="L21" s="29">
        <v>802.55139224007451</v>
      </c>
      <c r="M21" s="29">
        <v>2199.9461024155589</v>
      </c>
      <c r="N21" s="29">
        <f t="shared" si="0"/>
        <v>1397.3947101754843</v>
      </c>
      <c r="Q21" s="69" t="s">
        <v>16</v>
      </c>
      <c r="R21" s="70">
        <v>1.20244299885196</v>
      </c>
      <c r="S21" s="70">
        <v>148.954826431366</v>
      </c>
      <c r="T21" s="71">
        <v>4.75</v>
      </c>
      <c r="U21" s="70">
        <v>8.9815715658027209</v>
      </c>
      <c r="V21" s="72">
        <v>755.79078231320125</v>
      </c>
      <c r="W21" s="72">
        <v>2138.6248832975161</v>
      </c>
      <c r="X21" s="72">
        <f t="shared" si="5"/>
        <v>1382.8341009843148</v>
      </c>
    </row>
    <row r="22" spans="1:31" x14ac:dyDescent="0.2">
      <c r="A22" s="123"/>
      <c r="B22" s="9" t="s">
        <v>13</v>
      </c>
      <c r="C22" s="9">
        <v>0.15</v>
      </c>
      <c r="D22" s="9">
        <v>0.2</v>
      </c>
      <c r="E22" s="9">
        <v>0.25</v>
      </c>
      <c r="F22" s="9">
        <v>0.15</v>
      </c>
      <c r="G22" s="9">
        <v>0.25</v>
      </c>
      <c r="H22" s="10">
        <v>1.27728581322702</v>
      </c>
      <c r="I22" s="10">
        <v>157.99920244657301</v>
      </c>
      <c r="J22" s="19">
        <v>4.8</v>
      </c>
      <c r="K22" s="10">
        <v>9.9852318117195704</v>
      </c>
      <c r="L22" s="29">
        <v>775.32427688049131</v>
      </c>
      <c r="M22" s="29">
        <v>2183.5880882561096</v>
      </c>
      <c r="N22" s="29">
        <f t="shared" si="0"/>
        <v>1408.2638113756184</v>
      </c>
      <c r="Q22" s="73" t="s">
        <v>17</v>
      </c>
      <c r="R22" s="74">
        <v>1.2036704301294801</v>
      </c>
      <c r="S22" s="74">
        <v>148.97109858050899</v>
      </c>
      <c r="T22" s="75">
        <v>4.7</v>
      </c>
      <c r="U22" s="74">
        <v>9.1937750489848096</v>
      </c>
      <c r="V22" s="76">
        <v>726.99088692107182</v>
      </c>
      <c r="W22" s="76">
        <v>2103.7191882977927</v>
      </c>
      <c r="X22" s="76">
        <f t="shared" si="5"/>
        <v>1376.728301376721</v>
      </c>
    </row>
    <row r="23" spans="1:31" x14ac:dyDescent="0.2">
      <c r="A23" s="123"/>
      <c r="B23" s="9" t="s">
        <v>22</v>
      </c>
      <c r="C23" s="9">
        <v>0.15</v>
      </c>
      <c r="D23" s="9">
        <v>0.2</v>
      </c>
      <c r="E23" s="9">
        <v>0.4</v>
      </c>
      <c r="F23" s="9">
        <v>0.1</v>
      </c>
      <c r="G23" s="9">
        <v>0.15</v>
      </c>
      <c r="H23" s="10">
        <v>1.2952455734010799</v>
      </c>
      <c r="I23" s="10">
        <v>160.64898429626999</v>
      </c>
      <c r="J23" s="19">
        <v>4.9000000000000004</v>
      </c>
      <c r="K23" s="10">
        <v>9.9642601327671407</v>
      </c>
      <c r="L23" s="29">
        <v>830.9218774794723</v>
      </c>
      <c r="M23" s="29">
        <v>2218.6986217672634</v>
      </c>
      <c r="N23" s="29">
        <f t="shared" si="0"/>
        <v>1387.7767442877912</v>
      </c>
      <c r="Q23" s="73" t="s">
        <v>18</v>
      </c>
      <c r="R23" s="74">
        <v>1.2254237677597499</v>
      </c>
      <c r="S23" s="74">
        <v>151.823287372463</v>
      </c>
      <c r="T23" s="75">
        <v>4.8</v>
      </c>
      <c r="U23" s="74">
        <v>9.1751478356085698</v>
      </c>
      <c r="V23" s="76">
        <v>778.94636866087956</v>
      </c>
      <c r="W23" s="76">
        <v>2167.3616624812171</v>
      </c>
      <c r="X23" s="76">
        <f t="shared" si="5"/>
        <v>1388.4152938203374</v>
      </c>
    </row>
    <row r="24" spans="1:31" x14ac:dyDescent="0.2">
      <c r="A24" s="123"/>
      <c r="B24" s="9" t="s">
        <v>14</v>
      </c>
      <c r="C24" s="9">
        <v>0.15</v>
      </c>
      <c r="D24" s="9">
        <v>0.2</v>
      </c>
      <c r="E24" s="9">
        <v>0.3</v>
      </c>
      <c r="F24" s="9">
        <v>0.15</v>
      </c>
      <c r="G24" s="9">
        <v>0.2</v>
      </c>
      <c r="H24" s="10">
        <v>1.3000264315386101</v>
      </c>
      <c r="I24" s="10">
        <v>160.96145566032999</v>
      </c>
      <c r="J24" s="19">
        <v>4.8499999999999996</v>
      </c>
      <c r="K24" s="10">
        <v>10.176897576118</v>
      </c>
      <c r="L24" s="29">
        <v>801.13395383379304</v>
      </c>
      <c r="M24" s="29">
        <v>2210.4453190024055</v>
      </c>
      <c r="N24" s="29">
        <f t="shared" si="0"/>
        <v>1409.3113651686126</v>
      </c>
      <c r="Q24" s="73" t="s">
        <v>19</v>
      </c>
      <c r="R24" s="74">
        <v>1.22817538353053</v>
      </c>
      <c r="S24" s="74">
        <v>151.83538560787801</v>
      </c>
      <c r="T24" s="75">
        <v>4.7</v>
      </c>
      <c r="U24" s="74">
        <v>9.6000903226230303</v>
      </c>
      <c r="V24" s="76">
        <v>720.74299275959959</v>
      </c>
      <c r="W24" s="76">
        <v>2105.8687039529982</v>
      </c>
      <c r="X24" s="76">
        <f t="shared" si="5"/>
        <v>1385.1257111933987</v>
      </c>
    </row>
    <row r="25" spans="1:31" x14ac:dyDescent="0.2">
      <c r="A25" s="123"/>
      <c r="B25" s="9" t="s">
        <v>23</v>
      </c>
      <c r="C25" s="9">
        <v>0.15</v>
      </c>
      <c r="D25" s="9">
        <v>0.2</v>
      </c>
      <c r="E25" s="9">
        <v>0.35</v>
      </c>
      <c r="F25" s="9">
        <v>0.15</v>
      </c>
      <c r="G25" s="9">
        <v>0.15</v>
      </c>
      <c r="H25" s="10">
        <v>1.3215888423251501</v>
      </c>
      <c r="I25" s="10">
        <v>163.85003269491099</v>
      </c>
      <c r="J25" s="19">
        <v>4.9000000000000004</v>
      </c>
      <c r="K25" s="10">
        <v>10.367963794882399</v>
      </c>
      <c r="L25" s="29">
        <v>829.2090820552238</v>
      </c>
      <c r="M25" s="29">
        <v>2231.4820507745662</v>
      </c>
      <c r="N25" s="29">
        <f t="shared" si="0"/>
        <v>1402.2729687193423</v>
      </c>
      <c r="Q25" s="73" t="s">
        <v>10</v>
      </c>
      <c r="R25" s="74">
        <v>1.22834732110027</v>
      </c>
      <c r="S25" s="74">
        <v>152.00800418908901</v>
      </c>
      <c r="T25" s="75">
        <v>4.75</v>
      </c>
      <c r="U25" s="74">
        <v>9.3873044649364505</v>
      </c>
      <c r="V25" s="76">
        <v>753.0735717686083</v>
      </c>
      <c r="W25" s="76">
        <v>2144.161690452629</v>
      </c>
      <c r="X25" s="76">
        <f t="shared" si="5"/>
        <v>1391.0881186840206</v>
      </c>
    </row>
    <row r="26" spans="1:31" x14ac:dyDescent="0.2">
      <c r="A26" s="123"/>
      <c r="B26" s="11" t="s">
        <v>24</v>
      </c>
      <c r="C26" s="11">
        <v>0.15</v>
      </c>
      <c r="D26" s="11">
        <v>0.2</v>
      </c>
      <c r="E26" s="11">
        <v>0.4</v>
      </c>
      <c r="F26" s="11">
        <v>0.15</v>
      </c>
      <c r="G26" s="11">
        <v>0.1</v>
      </c>
      <c r="H26" s="12">
        <v>1.34199142990501</v>
      </c>
      <c r="I26" s="12">
        <v>166.66891757806599</v>
      </c>
      <c r="J26" s="20">
        <v>4.95</v>
      </c>
      <c r="K26" s="12">
        <v>10.5584332767587</v>
      </c>
      <c r="L26" s="30">
        <v>861.80676809852537</v>
      </c>
      <c r="M26" s="30">
        <v>2249.1455356132483</v>
      </c>
      <c r="N26" s="30">
        <f t="shared" si="0"/>
        <v>1387.3387675147228</v>
      </c>
      <c r="Q26" s="73" t="s">
        <v>20</v>
      </c>
      <c r="R26" s="74">
        <v>1.2472464960813801</v>
      </c>
      <c r="S26" s="74">
        <v>154.61662504685901</v>
      </c>
      <c r="T26" s="75">
        <v>4.8499999999999996</v>
      </c>
      <c r="U26" s="74">
        <v>9.3681175252037203</v>
      </c>
      <c r="V26" s="76">
        <v>803.80576836210423</v>
      </c>
      <c r="W26" s="76">
        <v>2188.9330573099328</v>
      </c>
      <c r="X26" s="76">
        <f t="shared" si="5"/>
        <v>1385.1272889478287</v>
      </c>
    </row>
    <row r="27" spans="1:31" x14ac:dyDescent="0.2">
      <c r="Q27" s="73" t="s">
        <v>11</v>
      </c>
      <c r="R27" s="74">
        <v>1.2518189307118299</v>
      </c>
      <c r="S27" s="74">
        <v>154.963503057075</v>
      </c>
      <c r="T27" s="75">
        <v>4.8</v>
      </c>
      <c r="U27" s="74">
        <v>9.5802265509363203</v>
      </c>
      <c r="V27" s="76">
        <v>777.44824967970692</v>
      </c>
      <c r="W27" s="76">
        <v>2175.7930693139224</v>
      </c>
      <c r="X27" s="76">
        <f t="shared" si="5"/>
        <v>1398.3448196342156</v>
      </c>
    </row>
    <row r="28" spans="1:31" x14ac:dyDescent="0.2">
      <c r="Q28" s="73" t="s">
        <v>12</v>
      </c>
      <c r="R28" s="74">
        <v>1.2533445427311101</v>
      </c>
      <c r="S28" s="74">
        <v>154.95883481961599</v>
      </c>
      <c r="T28" s="75">
        <v>4.75</v>
      </c>
      <c r="U28" s="74">
        <v>9.79296367528611</v>
      </c>
      <c r="V28" s="76">
        <v>749.28917428028581</v>
      </c>
      <c r="W28" s="76">
        <v>2149.0515918437027</v>
      </c>
      <c r="X28" s="76">
        <f t="shared" si="5"/>
        <v>1399.7624175634169</v>
      </c>
    </row>
    <row r="29" spans="1:31" x14ac:dyDescent="0.2">
      <c r="Q29" s="73" t="s">
        <v>21</v>
      </c>
      <c r="R29" s="74">
        <v>1.27411121628992</v>
      </c>
      <c r="S29" s="74">
        <v>157.84239829914699</v>
      </c>
      <c r="T29" s="75">
        <v>4.8499999999999996</v>
      </c>
      <c r="U29" s="74">
        <v>9.7725441613707904</v>
      </c>
      <c r="V29" s="76">
        <v>802.55139224007451</v>
      </c>
      <c r="W29" s="76">
        <v>2199.9461024155589</v>
      </c>
      <c r="X29" s="76">
        <f t="shared" si="5"/>
        <v>1397.3947101754843</v>
      </c>
    </row>
    <row r="30" spans="1:31" x14ac:dyDescent="0.2">
      <c r="Q30" s="73" t="s">
        <v>13</v>
      </c>
      <c r="R30" s="74">
        <v>1.27728581322702</v>
      </c>
      <c r="S30" s="74">
        <v>157.99920244657301</v>
      </c>
      <c r="T30" s="75">
        <v>4.8</v>
      </c>
      <c r="U30" s="74">
        <v>9.9852318117195704</v>
      </c>
      <c r="V30" s="76">
        <v>775.32427688049131</v>
      </c>
      <c r="W30" s="76">
        <v>2183.5880882561096</v>
      </c>
      <c r="X30" s="76">
        <f t="shared" si="5"/>
        <v>1408.2638113756184</v>
      </c>
    </row>
    <row r="31" spans="1:31" x14ac:dyDescent="0.2">
      <c r="B31" s="1" t="s">
        <v>9</v>
      </c>
      <c r="C31" s="1" t="s">
        <v>0</v>
      </c>
      <c r="D31" s="1" t="s">
        <v>1</v>
      </c>
      <c r="E31" s="1" t="s">
        <v>2</v>
      </c>
      <c r="F31" s="1" t="s">
        <v>3</v>
      </c>
      <c r="G31" s="1" t="s">
        <v>38</v>
      </c>
      <c r="H31" s="1" t="s">
        <v>39</v>
      </c>
      <c r="I31" s="1" t="s">
        <v>41</v>
      </c>
      <c r="Q31" s="73" t="s">
        <v>22</v>
      </c>
      <c r="R31" s="74">
        <v>1.2952455734010799</v>
      </c>
      <c r="S31" s="74">
        <v>160.64898429626999</v>
      </c>
      <c r="T31" s="75">
        <v>4.9000000000000004</v>
      </c>
      <c r="U31" s="74">
        <v>9.9642601327671407</v>
      </c>
      <c r="V31" s="76">
        <v>830.9218774794723</v>
      </c>
      <c r="W31" s="76">
        <v>2218.6986217672634</v>
      </c>
      <c r="X31" s="76">
        <f t="shared" si="5"/>
        <v>1387.7767442877912</v>
      </c>
    </row>
    <row r="32" spans="1:31" x14ac:dyDescent="0.2">
      <c r="B32" s="73" t="s">
        <v>42</v>
      </c>
      <c r="C32" s="74">
        <v>1.4782666864383101</v>
      </c>
      <c r="D32" s="82">
        <v>161.54276533054099</v>
      </c>
      <c r="E32" s="83">
        <v>4.8</v>
      </c>
      <c r="F32" s="74">
        <v>10.8376663592528</v>
      </c>
      <c r="G32" s="76">
        <v>854.46165279756849</v>
      </c>
      <c r="H32" s="76">
        <v>2144.5402612856246</v>
      </c>
      <c r="I32" s="76">
        <f t="shared" ref="I32" si="6">H32-G32</f>
        <v>1290.078608488056</v>
      </c>
      <c r="Q32" s="73" t="s">
        <v>14</v>
      </c>
      <c r="R32" s="74">
        <v>1.3000264315386101</v>
      </c>
      <c r="S32" s="74">
        <v>160.96145566032999</v>
      </c>
      <c r="T32" s="75">
        <v>4.8499999999999996</v>
      </c>
      <c r="U32" s="74">
        <v>10.176897576118</v>
      </c>
      <c r="V32" s="76">
        <v>801.13395383379304</v>
      </c>
      <c r="W32" s="76">
        <v>2210.4453190024055</v>
      </c>
      <c r="X32" s="76">
        <f t="shared" si="5"/>
        <v>1409.3113651686126</v>
      </c>
    </row>
    <row r="33" spans="2:26" x14ac:dyDescent="0.2">
      <c r="B33" s="73" t="s">
        <v>25</v>
      </c>
      <c r="C33" s="81">
        <v>1.45</v>
      </c>
      <c r="D33" s="82">
        <v>158.6</v>
      </c>
      <c r="E33" s="83">
        <v>4.8</v>
      </c>
      <c r="F33" s="74">
        <v>10.4384708516739</v>
      </c>
      <c r="G33" s="76">
        <v>858.45023068897251</v>
      </c>
      <c r="H33" s="76">
        <v>2136.2571543680306</v>
      </c>
      <c r="I33" s="76">
        <f t="shared" ref="I33:I55" si="7">H33-G33</f>
        <v>1277.8069236790579</v>
      </c>
      <c r="Q33" s="73" t="s">
        <v>23</v>
      </c>
      <c r="R33" s="74">
        <v>1.3215888423251501</v>
      </c>
      <c r="S33" s="74">
        <v>163.85003269491099</v>
      </c>
      <c r="T33" s="75">
        <v>4.9000000000000004</v>
      </c>
      <c r="U33" s="74">
        <v>10.367963794882399</v>
      </c>
      <c r="V33" s="76">
        <v>829.2090820552238</v>
      </c>
      <c r="W33" s="76">
        <v>2231.4820507745662</v>
      </c>
      <c r="X33" s="76">
        <f t="shared" si="5"/>
        <v>1402.2729687193423</v>
      </c>
    </row>
    <row r="34" spans="2:26" x14ac:dyDescent="0.2">
      <c r="B34" s="73" t="s">
        <v>26</v>
      </c>
      <c r="C34" s="81">
        <v>1.42</v>
      </c>
      <c r="D34" s="82">
        <v>155.6</v>
      </c>
      <c r="E34" s="83">
        <v>4.8</v>
      </c>
      <c r="F34" s="74">
        <v>10.0392039682988</v>
      </c>
      <c r="G34" s="76">
        <v>862.11785253334381</v>
      </c>
      <c r="H34" s="76">
        <v>2127.6167906022933</v>
      </c>
      <c r="I34" s="76">
        <f t="shared" si="7"/>
        <v>1265.4989380689494</v>
      </c>
      <c r="Q34" s="77" t="s">
        <v>24</v>
      </c>
      <c r="R34" s="78">
        <v>1.34199142990501</v>
      </c>
      <c r="S34" s="78">
        <v>166.66891757806599</v>
      </c>
      <c r="T34" s="79">
        <v>4.95</v>
      </c>
      <c r="U34" s="78">
        <v>10.5584332767587</v>
      </c>
      <c r="V34" s="80">
        <v>861.80676809852537</v>
      </c>
      <c r="W34" s="80">
        <v>2249.1455356132483</v>
      </c>
      <c r="X34" s="80">
        <f t="shared" si="5"/>
        <v>1387.3387675147228</v>
      </c>
    </row>
    <row r="35" spans="2:26" x14ac:dyDescent="0.2">
      <c r="B35" s="73" t="s">
        <v>27</v>
      </c>
      <c r="C35" s="81">
        <v>1.39</v>
      </c>
      <c r="D35" s="82">
        <v>152.5</v>
      </c>
      <c r="E35" s="83">
        <v>4.8</v>
      </c>
      <c r="F35" s="74">
        <v>9.6398656899827699</v>
      </c>
      <c r="G35" s="76">
        <v>865.4315809428391</v>
      </c>
      <c r="H35" s="76">
        <v>2118.6682647540797</v>
      </c>
      <c r="I35" s="76">
        <f t="shared" si="7"/>
        <v>1253.2366838112407</v>
      </c>
    </row>
    <row r="36" spans="2:26" x14ac:dyDescent="0.2">
      <c r="B36" s="73" t="s">
        <v>40</v>
      </c>
      <c r="C36" s="82">
        <v>1.3635609442004599</v>
      </c>
      <c r="D36" s="82">
        <v>149.23051421509101</v>
      </c>
      <c r="E36" s="83">
        <v>4.8</v>
      </c>
      <c r="F36" s="74">
        <v>9.2404559975744398</v>
      </c>
      <c r="G36" s="76">
        <v>868.3615772356917</v>
      </c>
      <c r="H36" s="76">
        <v>2109.4519784523732</v>
      </c>
      <c r="I36" s="76">
        <f t="shared" si="7"/>
        <v>1241.0904012166816</v>
      </c>
    </row>
    <row r="37" spans="2:26" x14ac:dyDescent="0.2">
      <c r="B37" s="4" t="s">
        <v>28</v>
      </c>
      <c r="C37" s="5">
        <v>1.31</v>
      </c>
      <c r="D37" s="31">
        <v>150</v>
      </c>
      <c r="E37" s="36">
        <v>4.7249999999999996</v>
      </c>
      <c r="F37" s="23">
        <v>10.8676790433516</v>
      </c>
      <c r="G37" s="41">
        <v>894.03275873380778</v>
      </c>
      <c r="H37" s="41">
        <v>2117.2492653227473</v>
      </c>
      <c r="I37" s="41">
        <f t="shared" si="7"/>
        <v>1223.2165065889394</v>
      </c>
    </row>
    <row r="38" spans="2:26" x14ac:dyDescent="0.2">
      <c r="B38" s="4" t="s">
        <v>29</v>
      </c>
      <c r="C38" s="5">
        <v>1.1499999999999999</v>
      </c>
      <c r="D38" s="31">
        <v>138.30000000000001</v>
      </c>
      <c r="E38" s="36">
        <v>4.6500000000000004</v>
      </c>
      <c r="F38" s="23">
        <v>10.897137386032499</v>
      </c>
      <c r="G38" s="41">
        <v>907.55147149942002</v>
      </c>
      <c r="H38" s="41">
        <v>2082.4281187543538</v>
      </c>
      <c r="I38" s="41">
        <f t="shared" si="7"/>
        <v>1174.8766472549337</v>
      </c>
    </row>
    <row r="39" spans="2:26" x14ac:dyDescent="0.2">
      <c r="B39" s="62" t="s">
        <v>31</v>
      </c>
      <c r="C39" s="84">
        <v>1.36</v>
      </c>
      <c r="D39" s="85">
        <v>166.66</v>
      </c>
      <c r="E39" s="86">
        <v>4.8499999999999996</v>
      </c>
      <c r="F39" s="63">
        <v>10.656011986646</v>
      </c>
      <c r="G39" s="64">
        <v>779.36944043366645</v>
      </c>
      <c r="H39" s="64">
        <v>2217.4721609120147</v>
      </c>
      <c r="I39" s="64">
        <f t="shared" si="7"/>
        <v>1438.1027204783481</v>
      </c>
      <c r="Q39" s="18" t="s">
        <v>9</v>
      </c>
      <c r="R39" s="18" t="s">
        <v>3</v>
      </c>
      <c r="S39" s="18" t="s">
        <v>0</v>
      </c>
      <c r="T39" s="18" t="s">
        <v>2</v>
      </c>
      <c r="U39" s="18" t="s">
        <v>38</v>
      </c>
      <c r="V39" s="18" t="s">
        <v>39</v>
      </c>
      <c r="W39" s="18" t="s">
        <v>46</v>
      </c>
      <c r="X39" s="53"/>
    </row>
    <row r="40" spans="2:26" x14ac:dyDescent="0.2">
      <c r="B40" s="91" t="s">
        <v>32</v>
      </c>
      <c r="C40" s="84">
        <v>1.18</v>
      </c>
      <c r="D40" s="85">
        <v>171.76</v>
      </c>
      <c r="E40" s="86">
        <v>4.9000000000000004</v>
      </c>
      <c r="F40" s="63">
        <v>10.468915139120201</v>
      </c>
      <c r="G40" s="64">
        <v>677.66328961115823</v>
      </c>
      <c r="H40" s="92">
        <v>2314.8520563807847</v>
      </c>
      <c r="I40" s="64">
        <f t="shared" si="7"/>
        <v>1637.1887667696265</v>
      </c>
      <c r="Q40" s="13" t="s">
        <v>45</v>
      </c>
      <c r="R40" s="94">
        <v>10.8376663592528</v>
      </c>
      <c r="S40" s="94">
        <v>1.4782666864383101</v>
      </c>
      <c r="T40" s="94">
        <v>4.8</v>
      </c>
      <c r="U40" s="95">
        <v>854.46165279756849</v>
      </c>
      <c r="V40" s="95">
        <v>2144.5402612856246</v>
      </c>
      <c r="W40">
        <f>S40/R40</f>
        <v>0.13640082997906836</v>
      </c>
      <c r="X40" s="48">
        <v>0</v>
      </c>
      <c r="Y40">
        <v>0.13640082997906836</v>
      </c>
      <c r="Z40">
        <f>Y40*1000</f>
        <v>136.40082997906836</v>
      </c>
    </row>
    <row r="41" spans="2:26" x14ac:dyDescent="0.2">
      <c r="B41" s="9" t="s">
        <v>15</v>
      </c>
      <c r="C41" s="10">
        <v>1.20174540377239</v>
      </c>
      <c r="D41" s="10">
        <v>148.62326764310001</v>
      </c>
      <c r="E41" s="19">
        <v>4.6500000000000004</v>
      </c>
      <c r="F41" s="10">
        <v>9.4066088916017598</v>
      </c>
      <c r="G41" s="29">
        <v>688.24075644374489</v>
      </c>
      <c r="H41" s="29">
        <v>2054.4075259318711</v>
      </c>
      <c r="I41" s="29">
        <f t="shared" si="7"/>
        <v>1366.1667694881262</v>
      </c>
      <c r="Q41" s="18" t="s">
        <v>25</v>
      </c>
      <c r="R41" s="55">
        <v>10.4384708516739</v>
      </c>
      <c r="S41" s="18">
        <v>1.45</v>
      </c>
      <c r="T41" s="56">
        <v>4.8</v>
      </c>
      <c r="U41" s="93">
        <v>858.45023068897251</v>
      </c>
      <c r="V41" s="93">
        <v>2136.2571543680306</v>
      </c>
      <c r="W41">
        <f t="shared" ref="W41:W59" si="8">S41/R41</f>
        <v>0.13890923494483676</v>
      </c>
      <c r="X41" s="48">
        <f>(W41-0.13640083)/0.13640083*100</f>
        <v>1.8389953674305033</v>
      </c>
    </row>
    <row r="42" spans="2:26" x14ac:dyDescent="0.2">
      <c r="B42" s="9" t="s">
        <v>16</v>
      </c>
      <c r="C42" s="10">
        <v>1.20244299885196</v>
      </c>
      <c r="D42" s="10">
        <v>148.954826431366</v>
      </c>
      <c r="E42" s="19">
        <v>4.75</v>
      </c>
      <c r="F42" s="10">
        <v>8.9815715658027209</v>
      </c>
      <c r="G42" s="29">
        <v>755.79078231320125</v>
      </c>
      <c r="H42" s="29">
        <v>2138.6248832975161</v>
      </c>
      <c r="I42" s="29">
        <f t="shared" si="7"/>
        <v>1382.8341009843148</v>
      </c>
      <c r="J42">
        <f>(C42-C32)/C32</f>
        <v>-0.1865858779858667</v>
      </c>
      <c r="Q42" s="18" t="s">
        <v>26</v>
      </c>
      <c r="R42" s="55">
        <v>10.0392039682988</v>
      </c>
      <c r="S42" s="18">
        <v>1.42</v>
      </c>
      <c r="T42" s="56">
        <v>4.8</v>
      </c>
      <c r="U42" s="93">
        <v>862.11785253334381</v>
      </c>
      <c r="V42" s="93">
        <v>2127.6167906022933</v>
      </c>
      <c r="W42">
        <f t="shared" si="8"/>
        <v>0.14144547759802384</v>
      </c>
      <c r="X42" s="48">
        <f t="shared" ref="X42:X58" si="9">(W42-0.13640083)/0.13640083*100</f>
        <v>3.6983994877625292</v>
      </c>
    </row>
    <row r="43" spans="2:26" x14ac:dyDescent="0.2">
      <c r="B43" s="9" t="s">
        <v>17</v>
      </c>
      <c r="C43" s="10">
        <v>1.2036704301294801</v>
      </c>
      <c r="D43" s="10">
        <v>148.97109858050899</v>
      </c>
      <c r="E43" s="19">
        <v>4.7</v>
      </c>
      <c r="F43" s="10">
        <v>9.1937750489848096</v>
      </c>
      <c r="G43" s="29">
        <v>726.99088692107182</v>
      </c>
      <c r="H43" s="29">
        <v>2103.7191882977927</v>
      </c>
      <c r="I43" s="29">
        <f t="shared" si="7"/>
        <v>1376.728301376721</v>
      </c>
      <c r="Q43" s="18" t="s">
        <v>27</v>
      </c>
      <c r="R43" s="55">
        <v>9.6398656899827699</v>
      </c>
      <c r="S43" s="18">
        <v>1.39</v>
      </c>
      <c r="T43" s="56">
        <v>4.8</v>
      </c>
      <c r="U43" s="93">
        <v>865.4315809428391</v>
      </c>
      <c r="V43" s="93">
        <v>2118.6682647540797</v>
      </c>
      <c r="W43">
        <f t="shared" si="8"/>
        <v>0.14419288034732819</v>
      </c>
      <c r="X43" s="48">
        <f t="shared" si="9"/>
        <v>5.712612120709375</v>
      </c>
    </row>
    <row r="44" spans="2:26" x14ac:dyDescent="0.2">
      <c r="B44" s="9" t="s">
        <v>18</v>
      </c>
      <c r="C44" s="10">
        <v>1.2254237677597499</v>
      </c>
      <c r="D44" s="10">
        <v>151.823287372463</v>
      </c>
      <c r="E44" s="19">
        <v>4.8</v>
      </c>
      <c r="F44" s="10">
        <v>9.1751478356085698</v>
      </c>
      <c r="G44" s="29">
        <v>778.94636866087956</v>
      </c>
      <c r="H44" s="29">
        <v>2167.3616624812171</v>
      </c>
      <c r="I44" s="29">
        <f t="shared" si="7"/>
        <v>1388.4152938203374</v>
      </c>
      <c r="Q44" s="18" t="s">
        <v>40</v>
      </c>
      <c r="R44" s="55">
        <v>9.2404559975744398</v>
      </c>
      <c r="S44" s="55">
        <v>1.3635609442004599</v>
      </c>
      <c r="T44" s="56">
        <v>4.8</v>
      </c>
      <c r="U44" s="93">
        <v>868.3615772356917</v>
      </c>
      <c r="V44" s="93">
        <v>2109.4519784523732</v>
      </c>
      <c r="W44">
        <f t="shared" si="8"/>
        <v>0.14756424840488239</v>
      </c>
      <c r="X44" s="48">
        <f t="shared" si="9"/>
        <v>8.1842745420848146</v>
      </c>
    </row>
    <row r="45" spans="2:26" x14ac:dyDescent="0.2">
      <c r="B45" s="9" t="s">
        <v>19</v>
      </c>
      <c r="C45" s="10">
        <v>1.22817538353053</v>
      </c>
      <c r="D45" s="10">
        <v>151.83538560787801</v>
      </c>
      <c r="E45" s="19">
        <v>4.7</v>
      </c>
      <c r="F45" s="10">
        <v>9.6000903226230303</v>
      </c>
      <c r="G45" s="29">
        <v>720.74299275959959</v>
      </c>
      <c r="H45" s="29">
        <v>2105.8687039529982</v>
      </c>
      <c r="I45" s="29">
        <f t="shared" si="7"/>
        <v>1385.1257111933987</v>
      </c>
      <c r="Q45" s="18" t="s">
        <v>15</v>
      </c>
      <c r="R45" s="55">
        <v>9.4066088916017598</v>
      </c>
      <c r="S45" s="55">
        <v>1.20174540377239</v>
      </c>
      <c r="T45" s="56">
        <v>4.6500000000000004</v>
      </c>
      <c r="U45" s="93">
        <v>688.24075644374489</v>
      </c>
      <c r="V45" s="93">
        <v>2054.4075259318711</v>
      </c>
      <c r="W45">
        <f t="shared" si="8"/>
        <v>0.1277554342506268</v>
      </c>
      <c r="X45" s="48">
        <f t="shared" si="9"/>
        <v>-6.3382281100292444</v>
      </c>
    </row>
    <row r="46" spans="2:26" x14ac:dyDescent="0.2">
      <c r="B46" s="9" t="s">
        <v>10</v>
      </c>
      <c r="C46" s="10">
        <v>1.22834732110027</v>
      </c>
      <c r="D46" s="10">
        <v>152.00800418908901</v>
      </c>
      <c r="E46" s="19">
        <v>4.75</v>
      </c>
      <c r="F46" s="10">
        <v>9.3873044649364505</v>
      </c>
      <c r="G46" s="29">
        <v>753.0735717686083</v>
      </c>
      <c r="H46" s="29">
        <v>2144.161690452629</v>
      </c>
      <c r="I46" s="29">
        <f t="shared" si="7"/>
        <v>1391.0881186840206</v>
      </c>
      <c r="Q46" s="18" t="s">
        <v>16</v>
      </c>
      <c r="R46" s="55">
        <v>8.9815715658027209</v>
      </c>
      <c r="S46" s="55">
        <v>1.20244299885196</v>
      </c>
      <c r="T46" s="56">
        <v>4.75</v>
      </c>
      <c r="U46" s="93">
        <v>755.79078231320125</v>
      </c>
      <c r="V46" s="93">
        <v>2138.6248832975161</v>
      </c>
      <c r="W46">
        <f t="shared" si="8"/>
        <v>0.13387890861219148</v>
      </c>
      <c r="X46" s="48">
        <f t="shared" si="9"/>
        <v>-1.848904722800087</v>
      </c>
    </row>
    <row r="47" spans="2:26" x14ac:dyDescent="0.2">
      <c r="B47" s="89" t="s">
        <v>20</v>
      </c>
      <c r="C47" s="10">
        <v>1.2472464960813801</v>
      </c>
      <c r="D47" s="10">
        <v>154.61662504685901</v>
      </c>
      <c r="E47" s="19">
        <v>4.8499999999999996</v>
      </c>
      <c r="F47" s="10">
        <v>9.3681175252037203</v>
      </c>
      <c r="G47" s="29">
        <v>803.80576836210423</v>
      </c>
      <c r="H47" s="87">
        <v>2188.9330573099328</v>
      </c>
      <c r="I47" s="29">
        <f t="shared" si="7"/>
        <v>1385.1272889478287</v>
      </c>
      <c r="Q47" s="18" t="s">
        <v>17</v>
      </c>
      <c r="R47" s="55">
        <v>9.1937750489848096</v>
      </c>
      <c r="S47" s="55">
        <v>1.2036704301294801</v>
      </c>
      <c r="T47" s="56">
        <v>4.7</v>
      </c>
      <c r="U47" s="93">
        <v>726.99088692107182</v>
      </c>
      <c r="V47" s="93">
        <v>2103.7191882977927</v>
      </c>
      <c r="W47">
        <f t="shared" si="8"/>
        <v>0.13092232773983209</v>
      </c>
      <c r="X47" s="48">
        <f t="shared" si="9"/>
        <v>-4.0164728177738445</v>
      </c>
    </row>
    <row r="48" spans="2:26" x14ac:dyDescent="0.2">
      <c r="B48" s="9" t="s">
        <v>11</v>
      </c>
      <c r="C48" s="10">
        <v>1.2518189307118299</v>
      </c>
      <c r="D48" s="10">
        <v>154.963503057075</v>
      </c>
      <c r="E48" s="19">
        <v>4.8</v>
      </c>
      <c r="F48" s="10">
        <v>9.5802265509363203</v>
      </c>
      <c r="G48" s="29">
        <v>777.44824967970692</v>
      </c>
      <c r="H48" s="29">
        <v>2175.7930693139224</v>
      </c>
      <c r="I48" s="29">
        <f t="shared" si="7"/>
        <v>1398.3448196342156</v>
      </c>
      <c r="Q48" s="18" t="s">
        <v>18</v>
      </c>
      <c r="R48" s="55">
        <v>9.1751478356085698</v>
      </c>
      <c r="S48" s="55">
        <v>1.2254237677597499</v>
      </c>
      <c r="T48" s="56">
        <v>4.8</v>
      </c>
      <c r="U48" s="93">
        <v>778.94636866087956</v>
      </c>
      <c r="V48" s="93">
        <v>2167.3616624812171</v>
      </c>
      <c r="W48">
        <f t="shared" si="8"/>
        <v>0.13355902157825775</v>
      </c>
      <c r="X48" s="48">
        <f t="shared" si="9"/>
        <v>-2.0834245816116028</v>
      </c>
    </row>
    <row r="49" spans="2:24" x14ac:dyDescent="0.2">
      <c r="B49" s="9" t="s">
        <v>12</v>
      </c>
      <c r="C49" s="10">
        <v>1.2533445427311101</v>
      </c>
      <c r="D49" s="10">
        <v>154.95883481961599</v>
      </c>
      <c r="E49" s="19">
        <v>4.75</v>
      </c>
      <c r="F49" s="10">
        <v>9.79296367528611</v>
      </c>
      <c r="G49" s="29">
        <v>749.28917428028581</v>
      </c>
      <c r="H49" s="29">
        <v>2149.0515918437027</v>
      </c>
      <c r="I49" s="29">
        <f t="shared" si="7"/>
        <v>1399.7624175634169</v>
      </c>
      <c r="Q49" s="18" t="s">
        <v>19</v>
      </c>
      <c r="R49" s="55">
        <v>9.6000903226230303</v>
      </c>
      <c r="S49" s="55">
        <v>1.22817538353053</v>
      </c>
      <c r="T49" s="56">
        <v>4.7</v>
      </c>
      <c r="U49" s="93">
        <v>720.74299275959959</v>
      </c>
      <c r="V49" s="93">
        <v>2105.8687039529982</v>
      </c>
      <c r="W49">
        <f t="shared" si="8"/>
        <v>0.12793373210627834</v>
      </c>
      <c r="X49" s="48">
        <f t="shared" si="9"/>
        <v>-6.2075120024721686</v>
      </c>
    </row>
    <row r="50" spans="2:24" x14ac:dyDescent="0.2">
      <c r="B50" s="89" t="s">
        <v>21</v>
      </c>
      <c r="C50" s="10">
        <v>1.27411121628992</v>
      </c>
      <c r="D50" s="10">
        <v>157.84239829914699</v>
      </c>
      <c r="E50" s="19">
        <v>4.8499999999999996</v>
      </c>
      <c r="F50" s="10">
        <v>9.7725441613707904</v>
      </c>
      <c r="G50" s="29">
        <v>802.55139224007451</v>
      </c>
      <c r="H50" s="87">
        <v>2199.9461024155589</v>
      </c>
      <c r="I50" s="29">
        <f t="shared" si="7"/>
        <v>1397.3947101754843</v>
      </c>
      <c r="Q50" s="18" t="s">
        <v>10</v>
      </c>
      <c r="R50" s="55">
        <v>9.3873044649364505</v>
      </c>
      <c r="S50" s="55">
        <v>1.22834732110027</v>
      </c>
      <c r="T50" s="56">
        <v>4.75</v>
      </c>
      <c r="U50" s="93">
        <v>753.0735717686083</v>
      </c>
      <c r="V50" s="93">
        <v>2144.161690452629</v>
      </c>
      <c r="W50">
        <f t="shared" si="8"/>
        <v>0.13085197414107583</v>
      </c>
      <c r="X50" s="48">
        <f t="shared" si="9"/>
        <v>-4.0680513886346388</v>
      </c>
    </row>
    <row r="51" spans="2:24" x14ac:dyDescent="0.2">
      <c r="B51" s="89" t="s">
        <v>13</v>
      </c>
      <c r="C51" s="10">
        <v>1.27728581322702</v>
      </c>
      <c r="D51" s="10">
        <v>157.99920244657301</v>
      </c>
      <c r="E51" s="19">
        <v>4.8</v>
      </c>
      <c r="F51" s="10">
        <v>9.9852318117195704</v>
      </c>
      <c r="G51" s="29">
        <v>775.32427688049131</v>
      </c>
      <c r="H51" s="87">
        <v>2183.5880882561096</v>
      </c>
      <c r="I51" s="29">
        <f t="shared" si="7"/>
        <v>1408.2638113756184</v>
      </c>
      <c r="Q51" s="18" t="s">
        <v>20</v>
      </c>
      <c r="R51" s="55">
        <v>9.3681175252037203</v>
      </c>
      <c r="S51" s="55">
        <v>1.2472464960813801</v>
      </c>
      <c r="T51" s="56">
        <v>4.8499999999999996</v>
      </c>
      <c r="U51" s="93">
        <v>803.80576836210423</v>
      </c>
      <c r="V51" s="93">
        <v>2188.9330573099328</v>
      </c>
      <c r="W51">
        <f t="shared" si="8"/>
        <v>0.13313736646939187</v>
      </c>
      <c r="X51" s="48">
        <f t="shared" si="9"/>
        <v>-2.3925540120306708</v>
      </c>
    </row>
    <row r="52" spans="2:24" x14ac:dyDescent="0.2">
      <c r="B52" s="89" t="s">
        <v>22</v>
      </c>
      <c r="C52" s="10">
        <v>1.2952455734010799</v>
      </c>
      <c r="D52" s="10">
        <v>160.64898429626999</v>
      </c>
      <c r="E52" s="19">
        <v>4.9000000000000004</v>
      </c>
      <c r="F52" s="10">
        <v>9.9642601327671407</v>
      </c>
      <c r="G52" s="29">
        <v>830.9218774794723</v>
      </c>
      <c r="H52" s="87">
        <v>2218.6986217672634</v>
      </c>
      <c r="I52" s="29">
        <f t="shared" si="7"/>
        <v>1387.7767442877912</v>
      </c>
      <c r="Q52" s="18" t="s">
        <v>11</v>
      </c>
      <c r="R52" s="55">
        <v>9.5802265509363203</v>
      </c>
      <c r="S52" s="55">
        <v>1.2518189307118299</v>
      </c>
      <c r="T52" s="56">
        <v>4.8</v>
      </c>
      <c r="U52" s="93">
        <v>777.44824967970692</v>
      </c>
      <c r="V52" s="93">
        <v>2175.7930693139224</v>
      </c>
      <c r="W52">
        <f t="shared" si="8"/>
        <v>0.13066694446693267</v>
      </c>
      <c r="X52" s="48">
        <f t="shared" si="9"/>
        <v>-4.2037028169603765</v>
      </c>
    </row>
    <row r="53" spans="2:24" x14ac:dyDescent="0.2">
      <c r="B53" s="89" t="s">
        <v>14</v>
      </c>
      <c r="C53" s="10">
        <v>1.3000264315386101</v>
      </c>
      <c r="D53" s="10">
        <v>160.96145566032999</v>
      </c>
      <c r="E53" s="19">
        <v>4.8499999999999996</v>
      </c>
      <c r="F53" s="10">
        <v>10.176897576118</v>
      </c>
      <c r="G53" s="29">
        <v>801.13395383379304</v>
      </c>
      <c r="H53" s="87">
        <v>2210.4453190024055</v>
      </c>
      <c r="I53" s="29">
        <f t="shared" si="7"/>
        <v>1409.3113651686126</v>
      </c>
      <c r="Q53" s="18" t="s">
        <v>12</v>
      </c>
      <c r="R53" s="55">
        <v>9.79296367528611</v>
      </c>
      <c r="S53" s="55">
        <v>1.2533445427311101</v>
      </c>
      <c r="T53" s="56">
        <v>4.75</v>
      </c>
      <c r="U53" s="93">
        <v>749.28917428028581</v>
      </c>
      <c r="V53" s="93">
        <v>2149.0515918437027</v>
      </c>
      <c r="W53">
        <f t="shared" si="8"/>
        <v>0.12798419194529409</v>
      </c>
      <c r="X53" s="48">
        <f t="shared" si="9"/>
        <v>-6.1705182107073036</v>
      </c>
    </row>
    <row r="54" spans="2:24" x14ac:dyDescent="0.2">
      <c r="B54" s="89" t="s">
        <v>23</v>
      </c>
      <c r="C54" s="10">
        <v>1.3215888423251501</v>
      </c>
      <c r="D54" s="10">
        <v>163.85003269491099</v>
      </c>
      <c r="E54" s="19">
        <v>4.9000000000000004</v>
      </c>
      <c r="F54" s="10">
        <v>10.367963794882399</v>
      </c>
      <c r="G54" s="29">
        <v>829.2090820552238</v>
      </c>
      <c r="H54" s="87">
        <v>2231.4820507745662</v>
      </c>
      <c r="I54" s="29">
        <f t="shared" si="7"/>
        <v>1402.2729687193423</v>
      </c>
      <c r="Q54" s="18" t="s">
        <v>21</v>
      </c>
      <c r="R54" s="55">
        <v>9.7725441613707904</v>
      </c>
      <c r="S54" s="55">
        <v>1.27411121628992</v>
      </c>
      <c r="T54" s="56">
        <v>4.8499999999999996</v>
      </c>
      <c r="U54" s="93">
        <v>802.55139224007451</v>
      </c>
      <c r="V54" s="93">
        <v>2199.9461024155589</v>
      </c>
      <c r="W54">
        <f t="shared" si="8"/>
        <v>0.13037661383268703</v>
      </c>
      <c r="X54" s="48">
        <f t="shared" si="9"/>
        <v>-4.4165538929000414</v>
      </c>
    </row>
    <row r="55" spans="2:24" x14ac:dyDescent="0.2">
      <c r="B55" s="90" t="s">
        <v>24</v>
      </c>
      <c r="C55" s="12">
        <v>1.34199142990501</v>
      </c>
      <c r="D55" s="12">
        <v>166.66891757806599</v>
      </c>
      <c r="E55" s="20">
        <v>4.95</v>
      </c>
      <c r="F55" s="12">
        <v>10.5584332767587</v>
      </c>
      <c r="G55" s="30">
        <v>861.80676809852537</v>
      </c>
      <c r="H55" s="88">
        <v>2249.1455356132483</v>
      </c>
      <c r="I55" s="30">
        <f t="shared" si="7"/>
        <v>1387.3387675147228</v>
      </c>
      <c r="J55" s="22">
        <f>F55-F32</f>
        <v>-0.27923308249410006</v>
      </c>
      <c r="K55">
        <f>J55/F32</f>
        <v>-2.5765056169652349E-2</v>
      </c>
      <c r="Q55" s="18" t="s">
        <v>13</v>
      </c>
      <c r="R55" s="55">
        <v>9.9852318117195704</v>
      </c>
      <c r="S55" s="55">
        <v>1.27728581322702</v>
      </c>
      <c r="T55" s="56">
        <v>4.8</v>
      </c>
      <c r="U55" s="93">
        <v>775.32427688049131</v>
      </c>
      <c r="V55" s="93">
        <v>2183.5880882561096</v>
      </c>
      <c r="W55">
        <f t="shared" si="8"/>
        <v>0.12791749228374266</v>
      </c>
      <c r="X55" s="48">
        <f t="shared" si="9"/>
        <v>-6.2194179582758693</v>
      </c>
    </row>
    <row r="56" spans="2:24" x14ac:dyDescent="0.2">
      <c r="Q56" s="18" t="s">
        <v>22</v>
      </c>
      <c r="R56" s="55">
        <v>9.9642601327671407</v>
      </c>
      <c r="S56" s="55">
        <v>1.2952455734010799</v>
      </c>
      <c r="T56" s="56">
        <v>4.9000000000000004</v>
      </c>
      <c r="U56" s="93">
        <v>830.9218774794723</v>
      </c>
      <c r="V56" s="93">
        <v>2218.6986217672634</v>
      </c>
      <c r="W56">
        <f t="shared" si="8"/>
        <v>0.12998913678916385</v>
      </c>
      <c r="X56" s="48">
        <f t="shared" si="9"/>
        <v>-4.7006262431366066</v>
      </c>
    </row>
    <row r="57" spans="2:24" x14ac:dyDescent="0.2">
      <c r="Q57" s="18" t="s">
        <v>14</v>
      </c>
      <c r="R57" s="55">
        <v>10.176897576118</v>
      </c>
      <c r="S57" s="55">
        <v>1.3000264315386101</v>
      </c>
      <c r="T57" s="56">
        <v>4.8499999999999996</v>
      </c>
      <c r="U57" s="93">
        <v>801.13395383379304</v>
      </c>
      <c r="V57" s="93">
        <v>2210.4453190024055</v>
      </c>
      <c r="W57">
        <f t="shared" si="8"/>
        <v>0.12774290217770945</v>
      </c>
      <c r="X57" s="48">
        <f t="shared" si="9"/>
        <v>-6.3474157908647255</v>
      </c>
    </row>
    <row r="58" spans="2:24" x14ac:dyDescent="0.2">
      <c r="Q58" s="18" t="s">
        <v>23</v>
      </c>
      <c r="R58" s="55">
        <v>10.367963794882399</v>
      </c>
      <c r="S58" s="55">
        <v>1.3215888423251501</v>
      </c>
      <c r="T58" s="56">
        <v>4.9000000000000004</v>
      </c>
      <c r="U58" s="93">
        <v>829.2090820552238</v>
      </c>
      <c r="V58" s="93">
        <v>2231.4820507745662</v>
      </c>
      <c r="W58">
        <f t="shared" si="8"/>
        <v>0.12746850475861837</v>
      </c>
      <c r="X58" s="48">
        <f t="shared" si="9"/>
        <v>-6.5485856951029016</v>
      </c>
    </row>
    <row r="59" spans="2:24" x14ac:dyDescent="0.2">
      <c r="Q59" s="18" t="s">
        <v>24</v>
      </c>
      <c r="R59" s="55">
        <v>10.5584332767587</v>
      </c>
      <c r="S59" s="55">
        <v>1.34199142990501</v>
      </c>
      <c r="T59" s="56">
        <v>4.95</v>
      </c>
      <c r="U59" s="93">
        <v>861.80676809852537</v>
      </c>
      <c r="V59" s="93">
        <v>2249.1455356132483</v>
      </c>
      <c r="W59">
        <f t="shared" si="8"/>
        <v>0.12710137903310059</v>
      </c>
      <c r="X59" s="48">
        <f>(W59-0.13640083)/0.13640083*100</f>
        <v>-6.8177378150113963</v>
      </c>
    </row>
  </sheetData>
  <mergeCells count="4">
    <mergeCell ref="A9:A11"/>
    <mergeCell ref="A12:A26"/>
    <mergeCell ref="A6:A8"/>
    <mergeCell ref="A2:A5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5FD9-F511-CF45-94CD-5F714D89EDA4}">
  <dimension ref="B14:I25"/>
  <sheetViews>
    <sheetView tabSelected="1" topLeftCell="A4" workbookViewId="0">
      <selection activeCell="C28" sqref="C28"/>
    </sheetView>
  </sheetViews>
  <sheetFormatPr baseColWidth="10" defaultRowHeight="16" x14ac:dyDescent="0.2"/>
  <cols>
    <col min="1" max="1" width="6.5" customWidth="1"/>
    <col min="2" max="2" width="6.83203125" customWidth="1"/>
    <col min="3" max="3" width="20" customWidth="1"/>
    <col min="6" max="6" width="14" customWidth="1"/>
    <col min="7" max="7" width="17.33203125" customWidth="1"/>
  </cols>
  <sheetData>
    <row r="14" spans="3:9" x14ac:dyDescent="0.2">
      <c r="C14" s="98" t="s">
        <v>9</v>
      </c>
      <c r="D14" s="98" t="s">
        <v>0</v>
      </c>
      <c r="E14" s="98" t="s">
        <v>3</v>
      </c>
      <c r="F14" s="98" t="s">
        <v>2</v>
      </c>
      <c r="G14" s="98" t="s">
        <v>58</v>
      </c>
      <c r="H14" s="98" t="s">
        <v>57</v>
      </c>
      <c r="I14" s="98" t="s">
        <v>39</v>
      </c>
    </row>
    <row r="15" spans="3:9" x14ac:dyDescent="0.2">
      <c r="C15" t="s">
        <v>107</v>
      </c>
      <c r="D15">
        <v>1.23422297678102</v>
      </c>
      <c r="E15">
        <v>8.2806999999999995</v>
      </c>
      <c r="F15">
        <v>4.55</v>
      </c>
      <c r="G15">
        <v>149.048417110965</v>
      </c>
      <c r="H15">
        <v>700.69531033466399</v>
      </c>
      <c r="I15">
        <v>1927.0532316980784</v>
      </c>
    </row>
    <row r="16" spans="3:9" x14ac:dyDescent="0.2">
      <c r="C16" t="s">
        <v>108</v>
      </c>
      <c r="H16" s="116">
        <v>828.52779999999996</v>
      </c>
      <c r="I16">
        <v>1764.9318047021129</v>
      </c>
    </row>
    <row r="17" spans="3:9" x14ac:dyDescent="0.2">
      <c r="C17" t="s">
        <v>109</v>
      </c>
      <c r="H17">
        <v>754.86282800485162</v>
      </c>
      <c r="I17">
        <v>1744.6914193134157</v>
      </c>
    </row>
    <row r="22" spans="3:9" x14ac:dyDescent="0.2">
      <c r="C22" s="98" t="s">
        <v>9</v>
      </c>
      <c r="D22" s="98" t="s">
        <v>0</v>
      </c>
      <c r="E22" s="98" t="s">
        <v>3</v>
      </c>
      <c r="F22" s="98" t="s">
        <v>2</v>
      </c>
      <c r="G22" s="98" t="s">
        <v>58</v>
      </c>
      <c r="H22" s="98" t="s">
        <v>57</v>
      </c>
      <c r="I22" s="98" t="s">
        <v>39</v>
      </c>
    </row>
    <row r="23" spans="3:9" x14ac:dyDescent="0.2">
      <c r="C23" t="s">
        <v>111</v>
      </c>
    </row>
    <row r="24" spans="3:9" x14ac:dyDescent="0.2">
      <c r="C24" t="s">
        <v>112</v>
      </c>
    </row>
    <row r="25" spans="3:9" x14ac:dyDescent="0.2">
      <c r="C25" t="s">
        <v>113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C3E9-A1C5-B14F-AC56-F4C3C0BCDB2B}">
  <dimension ref="B2:T80"/>
  <sheetViews>
    <sheetView topLeftCell="B48" workbookViewId="0">
      <selection activeCell="I73" sqref="I73"/>
    </sheetView>
  </sheetViews>
  <sheetFormatPr baseColWidth="10" defaultRowHeight="16" x14ac:dyDescent="0.2"/>
  <cols>
    <col min="2" max="2" width="28.5" customWidth="1"/>
    <col min="8" max="8" width="11.33203125" bestFit="1" customWidth="1"/>
    <col min="9" max="9" width="11.6640625" bestFit="1" customWidth="1"/>
    <col min="10" max="10" width="14.83203125" customWidth="1"/>
    <col min="11" max="11" width="11.33203125" bestFit="1" customWidth="1"/>
    <col min="12" max="12" width="12.6640625" bestFit="1" customWidth="1"/>
    <col min="13" max="13" width="13.6640625" bestFit="1" customWidth="1"/>
  </cols>
  <sheetData>
    <row r="2" spans="2:20" x14ac:dyDescent="0.2">
      <c r="B2" t="s">
        <v>9</v>
      </c>
      <c r="C2" t="s">
        <v>8</v>
      </c>
      <c r="D2" t="s">
        <v>5</v>
      </c>
      <c r="E2" t="s">
        <v>4</v>
      </c>
      <c r="F2" t="s">
        <v>6</v>
      </c>
      <c r="G2" t="s">
        <v>7</v>
      </c>
      <c r="H2" t="s">
        <v>0</v>
      </c>
      <c r="I2" t="s">
        <v>3</v>
      </c>
      <c r="J2" t="s">
        <v>58</v>
      </c>
      <c r="K2" t="s">
        <v>2</v>
      </c>
      <c r="L2" t="s">
        <v>57</v>
      </c>
      <c r="M2" t="s">
        <v>39</v>
      </c>
    </row>
    <row r="3" spans="2:20" x14ac:dyDescent="0.2">
      <c r="B3" t="s">
        <v>45</v>
      </c>
      <c r="C3">
        <v>0.2</v>
      </c>
      <c r="D3">
        <v>0.2</v>
      </c>
      <c r="E3">
        <v>0.2</v>
      </c>
      <c r="F3">
        <v>0.2</v>
      </c>
      <c r="G3">
        <v>0.2</v>
      </c>
      <c r="H3" s="108">
        <v>1.4782666864383101</v>
      </c>
      <c r="I3" s="108">
        <v>10.8376663592528</v>
      </c>
      <c r="J3" s="109">
        <v>136.40082997906836</v>
      </c>
      <c r="K3" s="108">
        <v>4.8</v>
      </c>
      <c r="L3" s="108">
        <v>854.46165279756849</v>
      </c>
      <c r="M3" s="108">
        <v>2144.5402612856246</v>
      </c>
      <c r="O3">
        <f>E3+F3</f>
        <v>0.4</v>
      </c>
      <c r="Q3">
        <v>0.2</v>
      </c>
      <c r="R3">
        <v>0.2</v>
      </c>
      <c r="S3">
        <f>E3+F3</f>
        <v>0.4</v>
      </c>
      <c r="T3">
        <v>0.2</v>
      </c>
    </row>
    <row r="4" spans="2:20" x14ac:dyDescent="0.2">
      <c r="B4" t="s">
        <v>47</v>
      </c>
      <c r="C4">
        <v>0.1</v>
      </c>
      <c r="D4">
        <v>0.25</v>
      </c>
      <c r="E4">
        <v>0.15</v>
      </c>
      <c r="F4">
        <v>0.1</v>
      </c>
      <c r="G4">
        <v>0.4</v>
      </c>
      <c r="H4">
        <v>1.1214630773480001</v>
      </c>
      <c r="I4">
        <v>8.7889517487076994</v>
      </c>
      <c r="J4">
        <v>127.59918468239401</v>
      </c>
      <c r="K4">
        <v>4.75</v>
      </c>
      <c r="L4">
        <v>559.56046846886079</v>
      </c>
      <c r="M4">
        <v>2158.0535111588924</v>
      </c>
      <c r="Q4">
        <v>0.1</v>
      </c>
      <c r="R4">
        <v>0.25</v>
      </c>
      <c r="S4">
        <f t="shared" ref="S4:S16" si="0">E4+F4</f>
        <v>0.25</v>
      </c>
      <c r="T4">
        <v>0.4</v>
      </c>
    </row>
    <row r="5" spans="2:20" x14ac:dyDescent="0.2">
      <c r="B5" t="s">
        <v>48</v>
      </c>
      <c r="C5">
        <v>0.2</v>
      </c>
      <c r="D5">
        <v>0.15</v>
      </c>
      <c r="E5">
        <v>0.25</v>
      </c>
      <c r="F5">
        <v>0.05</v>
      </c>
      <c r="G5">
        <v>0.35</v>
      </c>
      <c r="H5">
        <v>1.14265613122484</v>
      </c>
      <c r="I5">
        <v>8.9937626921718099</v>
      </c>
      <c r="J5">
        <v>127.049842244494</v>
      </c>
      <c r="K5">
        <v>4.5999999999999996</v>
      </c>
      <c r="L5">
        <v>824.4551065201</v>
      </c>
      <c r="M5">
        <v>2015.1391517651105</v>
      </c>
      <c r="Q5" s="122">
        <v>0.2</v>
      </c>
      <c r="R5" s="122">
        <v>0.15</v>
      </c>
      <c r="S5" s="122">
        <f t="shared" si="0"/>
        <v>0.3</v>
      </c>
      <c r="T5" s="122">
        <v>0.35</v>
      </c>
    </row>
    <row r="6" spans="2:20" x14ac:dyDescent="0.2">
      <c r="B6" s="97" t="s">
        <v>49</v>
      </c>
      <c r="C6">
        <v>0.15</v>
      </c>
      <c r="D6">
        <v>0.2</v>
      </c>
      <c r="E6">
        <v>0.2</v>
      </c>
      <c r="F6">
        <v>0.05</v>
      </c>
      <c r="G6">
        <v>0.4</v>
      </c>
      <c r="H6">
        <v>1.1529032883582599</v>
      </c>
      <c r="I6">
        <v>8.5925878091520307</v>
      </c>
      <c r="J6">
        <v>134.17416428730499</v>
      </c>
      <c r="K6">
        <v>4.6500000000000004</v>
      </c>
      <c r="L6">
        <v>704.74124261789927</v>
      </c>
      <c r="M6">
        <v>2054.1504117853933</v>
      </c>
      <c r="Q6">
        <v>0.15</v>
      </c>
      <c r="R6">
        <v>0.2</v>
      </c>
      <c r="S6">
        <f t="shared" si="0"/>
        <v>0.25</v>
      </c>
      <c r="T6">
        <v>0.4</v>
      </c>
    </row>
    <row r="7" spans="2:20" x14ac:dyDescent="0.2">
      <c r="B7" s="97" t="s">
        <v>60</v>
      </c>
      <c r="C7">
        <v>0.15</v>
      </c>
      <c r="D7">
        <v>0.2</v>
      </c>
      <c r="E7">
        <v>0.15</v>
      </c>
      <c r="F7">
        <v>0.1</v>
      </c>
      <c r="G7">
        <v>0.4</v>
      </c>
      <c r="H7">
        <v>1.17775688175377</v>
      </c>
      <c r="I7">
        <v>8.9996354306951503</v>
      </c>
      <c r="J7">
        <v>130.867176878831</v>
      </c>
      <c r="K7">
        <v>4.6500000000000004</v>
      </c>
      <c r="L7">
        <v>697.36736496673791</v>
      </c>
      <c r="M7">
        <v>2054.3623423726167</v>
      </c>
      <c r="Q7">
        <v>0.15</v>
      </c>
      <c r="R7">
        <v>0.2</v>
      </c>
      <c r="S7">
        <f t="shared" si="0"/>
        <v>0.25</v>
      </c>
      <c r="T7">
        <v>0.4</v>
      </c>
    </row>
    <row r="8" spans="2:20" x14ac:dyDescent="0.2">
      <c r="B8" t="s">
        <v>50</v>
      </c>
      <c r="C8">
        <v>0.15</v>
      </c>
      <c r="D8">
        <v>0.2</v>
      </c>
      <c r="E8">
        <v>0.25</v>
      </c>
      <c r="F8">
        <v>0.05</v>
      </c>
      <c r="G8">
        <v>0.35</v>
      </c>
      <c r="H8">
        <v>1.1782794637157701</v>
      </c>
      <c r="I8">
        <v>8.7873858512009093</v>
      </c>
      <c r="J8">
        <v>134.08759825366502</v>
      </c>
      <c r="K8">
        <v>4.7</v>
      </c>
      <c r="L8">
        <v>731.76959696356698</v>
      </c>
      <c r="M8">
        <v>2101.071761744337</v>
      </c>
      <c r="Q8">
        <v>0.15</v>
      </c>
      <c r="R8">
        <v>0.2</v>
      </c>
      <c r="S8">
        <f t="shared" si="0"/>
        <v>0.3</v>
      </c>
      <c r="T8">
        <v>0.35</v>
      </c>
    </row>
    <row r="9" spans="2:20" x14ac:dyDescent="0.2">
      <c r="B9" t="s">
        <v>16</v>
      </c>
      <c r="C9">
        <v>0.15</v>
      </c>
      <c r="D9">
        <v>0.2</v>
      </c>
      <c r="E9">
        <v>0.3</v>
      </c>
      <c r="F9">
        <v>0.05</v>
      </c>
      <c r="G9">
        <v>0.3</v>
      </c>
      <c r="H9">
        <v>1.20244299885196</v>
      </c>
      <c r="I9">
        <v>8.9815715658027209</v>
      </c>
      <c r="J9">
        <v>133.878908612191</v>
      </c>
      <c r="K9">
        <v>4.75</v>
      </c>
      <c r="L9">
        <v>755.79078231320125</v>
      </c>
      <c r="M9">
        <v>2138.6248832975161</v>
      </c>
      <c r="O9" s="96"/>
      <c r="Q9">
        <v>0.15</v>
      </c>
      <c r="R9">
        <v>0.2</v>
      </c>
      <c r="S9">
        <f t="shared" si="0"/>
        <v>0.35</v>
      </c>
      <c r="T9">
        <v>0.3</v>
      </c>
    </row>
    <row r="10" spans="2:20" x14ac:dyDescent="0.2">
      <c r="B10" s="97" t="s">
        <v>52</v>
      </c>
      <c r="C10" s="97">
        <v>0.15</v>
      </c>
      <c r="D10" s="97">
        <v>0.25</v>
      </c>
      <c r="E10" s="97">
        <v>0.15</v>
      </c>
      <c r="F10" s="97">
        <v>0.05</v>
      </c>
      <c r="G10" s="97">
        <v>0.4</v>
      </c>
      <c r="H10" s="97">
        <v>1.3183143334826199</v>
      </c>
      <c r="I10" s="97">
        <v>8.6653689487742795</v>
      </c>
      <c r="J10" s="97">
        <v>152.135972660356</v>
      </c>
      <c r="K10" s="97">
        <v>4.7</v>
      </c>
      <c r="L10" s="97">
        <v>641.65955527676022</v>
      </c>
      <c r="M10" s="97">
        <v>2049.6456516200628</v>
      </c>
      <c r="O10" s="96"/>
      <c r="Q10" s="97">
        <v>0.15</v>
      </c>
      <c r="R10" s="97">
        <v>0.25</v>
      </c>
      <c r="S10">
        <f t="shared" si="0"/>
        <v>0.2</v>
      </c>
      <c r="T10" s="97">
        <v>0.4</v>
      </c>
    </row>
    <row r="11" spans="2:20" x14ac:dyDescent="0.2">
      <c r="B11" s="97" t="s">
        <v>53</v>
      </c>
      <c r="C11" s="97">
        <v>0.15</v>
      </c>
      <c r="D11" s="97">
        <v>0.25</v>
      </c>
      <c r="E11" s="97">
        <v>0.2</v>
      </c>
      <c r="F11" s="97">
        <v>0.05</v>
      </c>
      <c r="G11" s="97">
        <v>0.35</v>
      </c>
      <c r="H11" s="97">
        <v>1.34619588197517</v>
      </c>
      <c r="I11" s="97">
        <v>8.8613776824406703</v>
      </c>
      <c r="J11" s="97">
        <v>151.91722215414998</v>
      </c>
      <c r="K11" s="97">
        <v>4.75</v>
      </c>
      <c r="L11" s="97">
        <v>654.24658351182211</v>
      </c>
      <c r="M11" s="97">
        <v>2102.7801293772613</v>
      </c>
      <c r="O11" s="96"/>
      <c r="Q11" s="97">
        <v>0.15</v>
      </c>
      <c r="R11" s="97">
        <v>0.25</v>
      </c>
      <c r="S11">
        <f t="shared" si="0"/>
        <v>0.25</v>
      </c>
      <c r="T11" s="97">
        <v>0.35</v>
      </c>
    </row>
    <row r="12" spans="2:20" x14ac:dyDescent="0.2">
      <c r="B12" s="97" t="s">
        <v>55</v>
      </c>
      <c r="C12" s="97">
        <v>0.15</v>
      </c>
      <c r="D12" s="97">
        <v>0.3</v>
      </c>
      <c r="E12" s="97">
        <v>0.1</v>
      </c>
      <c r="F12" s="97">
        <v>0.05</v>
      </c>
      <c r="G12" s="97">
        <v>0.4</v>
      </c>
      <c r="H12" s="97">
        <v>1.48506136274086</v>
      </c>
      <c r="I12" s="97">
        <v>8.73914935516793</v>
      </c>
      <c r="J12" s="97">
        <v>169.932026835388</v>
      </c>
      <c r="K12" s="97">
        <v>4.75</v>
      </c>
      <c r="L12" s="97">
        <v>816.07486164428008</v>
      </c>
      <c r="M12" s="97">
        <v>2030.7714256904246</v>
      </c>
      <c r="O12" s="96"/>
      <c r="Q12" s="97">
        <v>0.15</v>
      </c>
      <c r="R12" s="97">
        <v>0.3</v>
      </c>
      <c r="S12">
        <f t="shared" si="0"/>
        <v>0.15000000000000002</v>
      </c>
      <c r="T12" s="97">
        <v>0.4</v>
      </c>
    </row>
    <row r="13" spans="2:20" x14ac:dyDescent="0.2">
      <c r="B13" s="97" t="s">
        <v>56</v>
      </c>
      <c r="C13" s="97">
        <v>0.15</v>
      </c>
      <c r="D13" s="97">
        <v>0.35</v>
      </c>
      <c r="E13" s="97">
        <v>0.05</v>
      </c>
      <c r="F13" s="97">
        <v>0.05</v>
      </c>
      <c r="G13" s="97">
        <v>0.4</v>
      </c>
      <c r="H13" s="97">
        <v>1.65203205585454</v>
      </c>
      <c r="I13" s="97">
        <v>8.8139497501081507</v>
      </c>
      <c r="J13" s="97">
        <v>187.43379559592699</v>
      </c>
      <c r="K13" s="97">
        <v>4.8</v>
      </c>
      <c r="L13" s="97">
        <v>940.44844370587828</v>
      </c>
      <c r="M13" s="97">
        <v>2003.9228257170826</v>
      </c>
      <c r="O13" s="96"/>
      <c r="Q13" s="97">
        <v>0.15</v>
      </c>
      <c r="R13" s="97">
        <v>0.35</v>
      </c>
      <c r="S13">
        <f t="shared" si="0"/>
        <v>0.1</v>
      </c>
      <c r="T13" s="97">
        <v>0.4</v>
      </c>
    </row>
    <row r="14" spans="2:20" x14ac:dyDescent="0.2">
      <c r="B14" s="96" t="s">
        <v>59</v>
      </c>
      <c r="C14" s="96">
        <v>0.2</v>
      </c>
      <c r="D14" s="96">
        <v>0.15</v>
      </c>
      <c r="E14" s="96">
        <v>0.2</v>
      </c>
      <c r="F14" s="96">
        <v>0.05</v>
      </c>
      <c r="G14" s="96">
        <v>0.4</v>
      </c>
      <c r="H14" s="96">
        <v>1.11707344321393</v>
      </c>
      <c r="I14" s="96">
        <v>8.8030159652069209</v>
      </c>
      <c r="J14" s="96">
        <v>126.89667355245702</v>
      </c>
      <c r="K14" s="96">
        <v>4.55</v>
      </c>
      <c r="L14" s="96">
        <v>795.80507031230843</v>
      </c>
      <c r="M14" s="96">
        <v>1978.2460287317085</v>
      </c>
      <c r="O14" s="96"/>
      <c r="Q14" s="96">
        <v>0.2</v>
      </c>
      <c r="R14" s="96">
        <v>0.15</v>
      </c>
      <c r="S14">
        <f t="shared" si="0"/>
        <v>0.25</v>
      </c>
      <c r="T14" s="96">
        <v>0.4</v>
      </c>
    </row>
    <row r="15" spans="2:20" x14ac:dyDescent="0.2">
      <c r="B15" s="96" t="s">
        <v>51</v>
      </c>
      <c r="C15" s="96">
        <v>0.2</v>
      </c>
      <c r="D15" s="96">
        <v>0.2</v>
      </c>
      <c r="E15" s="96">
        <v>0.15</v>
      </c>
      <c r="F15" s="96">
        <v>0.05</v>
      </c>
      <c r="G15" s="96">
        <v>0.4</v>
      </c>
      <c r="H15" s="96">
        <v>1.2979218339021099</v>
      </c>
      <c r="I15" s="96">
        <v>8.8758003984347997</v>
      </c>
      <c r="J15" s="96">
        <v>146.23152568088298</v>
      </c>
      <c r="K15" s="96">
        <v>4.5999999999999996</v>
      </c>
      <c r="L15" s="96">
        <v>735.08878189517509</v>
      </c>
      <c r="M15" s="96">
        <v>1978.2460287317085</v>
      </c>
      <c r="O15" s="96"/>
      <c r="Q15" s="96">
        <v>0.2</v>
      </c>
      <c r="R15" s="96">
        <v>0.2</v>
      </c>
      <c r="S15">
        <f t="shared" si="0"/>
        <v>0.2</v>
      </c>
      <c r="T15" s="96">
        <v>0.4</v>
      </c>
    </row>
    <row r="16" spans="2:20" x14ac:dyDescent="0.2">
      <c r="B16" s="96" t="s">
        <v>54</v>
      </c>
      <c r="C16" s="96">
        <v>0.2</v>
      </c>
      <c r="D16" s="96">
        <v>0.25</v>
      </c>
      <c r="E16" s="96">
        <v>0.1</v>
      </c>
      <c r="F16" s="96">
        <v>0.05</v>
      </c>
      <c r="G16" s="96">
        <v>0.4</v>
      </c>
      <c r="H16" s="96">
        <v>1.48251122003688</v>
      </c>
      <c r="I16" s="96">
        <v>8.9495647399242699</v>
      </c>
      <c r="J16" s="96">
        <v>165.65176778076801</v>
      </c>
      <c r="K16" s="96">
        <v>4.6500000000000004</v>
      </c>
      <c r="L16" s="96">
        <v>720.15700625957732</v>
      </c>
      <c r="M16" s="96">
        <v>1967.2148956991923</v>
      </c>
      <c r="Q16" s="96">
        <v>0.2</v>
      </c>
      <c r="R16" s="96">
        <v>0.25</v>
      </c>
      <c r="S16">
        <f t="shared" si="0"/>
        <v>0.15000000000000002</v>
      </c>
      <c r="T16" s="96">
        <v>0.4</v>
      </c>
    </row>
    <row r="27" spans="2:9" x14ac:dyDescent="0.2">
      <c r="B27" s="98" t="s">
        <v>9</v>
      </c>
      <c r="C27" s="98" t="s">
        <v>0</v>
      </c>
      <c r="D27" s="98" t="s">
        <v>3</v>
      </c>
      <c r="E27" s="98" t="s">
        <v>58</v>
      </c>
      <c r="F27" s="98" t="s">
        <v>2</v>
      </c>
      <c r="G27" s="98" t="s">
        <v>57</v>
      </c>
      <c r="H27" s="98" t="s">
        <v>39</v>
      </c>
      <c r="I27" s="119" t="s">
        <v>106</v>
      </c>
    </row>
    <row r="28" spans="2:9" x14ac:dyDescent="0.2">
      <c r="B28" s="99" t="s">
        <v>45</v>
      </c>
      <c r="C28" s="100">
        <v>1.4782666864383101</v>
      </c>
      <c r="D28" s="100">
        <v>10.8376663592528</v>
      </c>
      <c r="E28" s="100">
        <v>136.40082997906836</v>
      </c>
      <c r="F28" s="100">
        <v>4.8</v>
      </c>
      <c r="G28" s="101">
        <v>854.46165279756849</v>
      </c>
      <c r="H28" s="101">
        <v>2144.5402612856246</v>
      </c>
      <c r="I28" s="22">
        <v>0.48316169077169602</v>
      </c>
    </row>
    <row r="29" spans="2:9" x14ac:dyDescent="0.2">
      <c r="B29" s="99" t="s">
        <v>47</v>
      </c>
      <c r="C29" s="100">
        <v>1.1214630773480001</v>
      </c>
      <c r="D29" s="100">
        <v>8.7889517487076994</v>
      </c>
      <c r="E29" s="100">
        <v>127.59918468239401</v>
      </c>
      <c r="F29" s="99">
        <v>4.75</v>
      </c>
      <c r="G29" s="101">
        <v>559.56046846886079</v>
      </c>
      <c r="H29" s="101">
        <v>2158.0535111588924</v>
      </c>
      <c r="I29">
        <v>0.29940532365229999</v>
      </c>
    </row>
    <row r="30" spans="2:9" x14ac:dyDescent="0.2">
      <c r="B30" s="99" t="s">
        <v>48</v>
      </c>
      <c r="C30" s="100">
        <v>1.14265613122484</v>
      </c>
      <c r="D30" s="100">
        <v>8.9937626921718099</v>
      </c>
      <c r="E30" s="100">
        <v>127.049842244494</v>
      </c>
      <c r="F30" s="99">
        <v>4.5999999999999996</v>
      </c>
      <c r="G30" s="101">
        <v>824.4551065201</v>
      </c>
      <c r="H30" s="101">
        <v>2015.1391517651105</v>
      </c>
      <c r="I30">
        <v>0.28903581427246999</v>
      </c>
    </row>
    <row r="31" spans="2:9" x14ac:dyDescent="0.2">
      <c r="B31" s="99" t="s">
        <v>49</v>
      </c>
      <c r="C31" s="100">
        <v>1.1529032883582599</v>
      </c>
      <c r="D31" s="100">
        <v>8.5925878091520307</v>
      </c>
      <c r="E31" s="100">
        <v>134.17416428730499</v>
      </c>
      <c r="F31" s="99">
        <v>4.6500000000000004</v>
      </c>
      <c r="G31" s="101">
        <v>704.74124261789927</v>
      </c>
      <c r="H31" s="101">
        <v>2054.1504117853933</v>
      </c>
      <c r="I31">
        <v>0.29966294333586402</v>
      </c>
    </row>
    <row r="32" spans="2:9" x14ac:dyDescent="0.2">
      <c r="B32" s="99" t="s">
        <v>60</v>
      </c>
      <c r="C32" s="100">
        <v>1.17775688175377</v>
      </c>
      <c r="D32" s="100">
        <v>8.9996354306951503</v>
      </c>
      <c r="E32" s="100">
        <v>130.867176878831</v>
      </c>
      <c r="F32" s="99">
        <v>4.6500000000000004</v>
      </c>
      <c r="G32" s="101">
        <v>697.36736496673791</v>
      </c>
      <c r="H32" s="101">
        <v>2054.3623423726167</v>
      </c>
      <c r="I32">
        <v>0.31373216771412799</v>
      </c>
    </row>
    <row r="33" spans="2:9" x14ac:dyDescent="0.2">
      <c r="B33" s="99" t="s">
        <v>50</v>
      </c>
      <c r="C33" s="100">
        <v>1.1782794637157701</v>
      </c>
      <c r="D33" s="100">
        <v>8.7873858512009093</v>
      </c>
      <c r="E33" s="100">
        <v>134.08759825366502</v>
      </c>
      <c r="F33" s="99">
        <v>4.7</v>
      </c>
      <c r="G33" s="101">
        <v>731.76959696356698</v>
      </c>
      <c r="H33" s="101">
        <v>2101.071761744337</v>
      </c>
      <c r="I33">
        <v>0.31449229621602698</v>
      </c>
    </row>
    <row r="34" spans="2:9" x14ac:dyDescent="0.2">
      <c r="B34" s="99" t="s">
        <v>16</v>
      </c>
      <c r="C34" s="100">
        <v>1.20244299885196</v>
      </c>
      <c r="D34" s="100">
        <v>8.9815715658027209</v>
      </c>
      <c r="E34" s="100">
        <v>133.878908612191</v>
      </c>
      <c r="F34" s="99">
        <v>4.75</v>
      </c>
      <c r="G34" s="101">
        <v>755.79078231320125</v>
      </c>
      <c r="H34" s="101">
        <v>2138.6248832975161</v>
      </c>
      <c r="I34">
        <v>0.32895229197457598</v>
      </c>
    </row>
    <row r="35" spans="2:9" x14ac:dyDescent="0.2">
      <c r="B35" s="99" t="s">
        <v>52</v>
      </c>
      <c r="C35" s="100">
        <v>1.3183143334826199</v>
      </c>
      <c r="D35" s="100">
        <v>8.6653689487742795</v>
      </c>
      <c r="E35" s="100">
        <v>152.135972660356</v>
      </c>
      <c r="F35" s="99">
        <v>4.7</v>
      </c>
      <c r="G35" s="101">
        <v>641.65955527676022</v>
      </c>
      <c r="H35" s="101">
        <v>2049.6456516200628</v>
      </c>
      <c r="I35">
        <v>0.382729491149503</v>
      </c>
    </row>
    <row r="36" spans="2:9" x14ac:dyDescent="0.2">
      <c r="B36" s="99" t="s">
        <v>53</v>
      </c>
      <c r="C36" s="100">
        <v>1.34619588197517</v>
      </c>
      <c r="D36" s="100">
        <v>8.8613776824406703</v>
      </c>
      <c r="E36" s="100">
        <v>151.91722215414998</v>
      </c>
      <c r="F36" s="99">
        <v>4.75</v>
      </c>
      <c r="G36" s="101">
        <v>654.24658351182211</v>
      </c>
      <c r="H36" s="101">
        <v>2102.7801293772613</v>
      </c>
      <c r="I36">
        <v>0.40007313833727098</v>
      </c>
    </row>
    <row r="37" spans="2:9" x14ac:dyDescent="0.2">
      <c r="B37" s="99" t="s">
        <v>55</v>
      </c>
      <c r="C37" s="100">
        <v>1.48506136274086</v>
      </c>
      <c r="D37" s="100">
        <v>8.73914935516793</v>
      </c>
      <c r="E37" s="100">
        <v>169.932026835388</v>
      </c>
      <c r="F37" s="99">
        <v>4.75</v>
      </c>
      <c r="G37" s="101">
        <v>816.07486164428008</v>
      </c>
      <c r="H37" s="101">
        <v>2030.7714256904246</v>
      </c>
      <c r="I37">
        <v>0.47282157312171402</v>
      </c>
    </row>
    <row r="38" spans="2:9" x14ac:dyDescent="0.2">
      <c r="B38" s="99" t="s">
        <v>56</v>
      </c>
      <c r="C38" s="100">
        <v>1.65203205585454</v>
      </c>
      <c r="D38" s="100">
        <v>8.8139497501081507</v>
      </c>
      <c r="E38" s="100">
        <v>187.43379559592699</v>
      </c>
      <c r="F38" s="99">
        <v>4.8</v>
      </c>
      <c r="G38" s="101">
        <v>940.44844370587828</v>
      </c>
      <c r="H38" s="101">
        <v>2003.9228257170826</v>
      </c>
      <c r="I38">
        <v>0.56862830160657096</v>
      </c>
    </row>
    <row r="39" spans="2:9" x14ac:dyDescent="0.2">
      <c r="B39" s="102" t="s">
        <v>59</v>
      </c>
      <c r="C39" s="103">
        <v>1.11707344321393</v>
      </c>
      <c r="D39" s="103">
        <v>8.8030159652069209</v>
      </c>
      <c r="E39" s="103">
        <v>126.89667355245702</v>
      </c>
      <c r="F39" s="102">
        <v>4.55</v>
      </c>
      <c r="G39" s="104">
        <v>795.80507031230843</v>
      </c>
      <c r="H39" s="104">
        <v>1978.2460287317085</v>
      </c>
    </row>
    <row r="40" spans="2:9" x14ac:dyDescent="0.2">
      <c r="B40" s="102" t="s">
        <v>51</v>
      </c>
      <c r="C40" s="103">
        <v>1.2979218339021099</v>
      </c>
      <c r="D40" s="103">
        <v>8.8758003984347997</v>
      </c>
      <c r="E40" s="103">
        <v>146.23152568088298</v>
      </c>
      <c r="F40" s="102">
        <v>4.5999999999999996</v>
      </c>
      <c r="G40" s="104">
        <v>735.08878189517509</v>
      </c>
      <c r="H40" s="104">
        <v>1978.2460287317085</v>
      </c>
    </row>
    <row r="41" spans="2:9" x14ac:dyDescent="0.2">
      <c r="B41" s="105" t="s">
        <v>54</v>
      </c>
      <c r="C41" s="106">
        <v>1.48251122003688</v>
      </c>
      <c r="D41" s="106">
        <v>8.9495647399242699</v>
      </c>
      <c r="E41" s="106">
        <v>165.65176778076801</v>
      </c>
      <c r="F41" s="105">
        <v>4.6500000000000004</v>
      </c>
      <c r="G41" s="107">
        <v>720.15700625957732</v>
      </c>
      <c r="H41" s="107">
        <v>1967.2148956991923</v>
      </c>
    </row>
    <row r="45" spans="2:9" x14ac:dyDescent="0.2">
      <c r="B45" s="98" t="s">
        <v>9</v>
      </c>
      <c r="C45" s="98" t="s">
        <v>0</v>
      </c>
      <c r="D45" s="98" t="s">
        <v>3</v>
      </c>
      <c r="E45" s="98" t="s">
        <v>2</v>
      </c>
      <c r="F45" s="98" t="s">
        <v>58</v>
      </c>
      <c r="G45" s="98" t="s">
        <v>57</v>
      </c>
      <c r="H45" s="98" t="s">
        <v>39</v>
      </c>
    </row>
    <row r="46" spans="2:9" x14ac:dyDescent="0.2">
      <c r="B46" s="99" t="s">
        <v>45</v>
      </c>
      <c r="C46" s="110">
        <v>1.4782666864383101</v>
      </c>
      <c r="D46" s="110">
        <v>10.8376663592528</v>
      </c>
      <c r="E46" s="110">
        <v>4.8</v>
      </c>
      <c r="F46" s="110">
        <v>136.40082997906836</v>
      </c>
      <c r="G46" s="110">
        <v>854.46165279756849</v>
      </c>
      <c r="H46" s="110">
        <v>2144.5402612856246</v>
      </c>
    </row>
    <row r="47" spans="2:9" x14ac:dyDescent="0.2">
      <c r="B47" s="99" t="s">
        <v>47</v>
      </c>
      <c r="C47" s="110">
        <v>1.1214630773480001</v>
      </c>
      <c r="D47" s="110">
        <v>8.7889517487076994</v>
      </c>
      <c r="E47" s="110">
        <v>4.75</v>
      </c>
      <c r="F47" s="110">
        <v>127.59918468239401</v>
      </c>
      <c r="G47" s="110">
        <v>559.56046846886079</v>
      </c>
      <c r="H47" s="110">
        <v>2158.0535111588924</v>
      </c>
    </row>
    <row r="48" spans="2:9" x14ac:dyDescent="0.2">
      <c r="B48" s="99" t="s">
        <v>48</v>
      </c>
      <c r="C48" s="110">
        <v>1.14265613122484</v>
      </c>
      <c r="D48" s="110">
        <v>8.9937626921718099</v>
      </c>
      <c r="E48" s="110">
        <v>4.5999999999999996</v>
      </c>
      <c r="F48" s="110">
        <v>127.049842244494</v>
      </c>
      <c r="G48" s="110">
        <v>824.4551065201</v>
      </c>
      <c r="H48" s="110">
        <v>2015.1391517651105</v>
      </c>
    </row>
    <row r="49" spans="2:8" x14ac:dyDescent="0.2">
      <c r="B49" s="99" t="s">
        <v>49</v>
      </c>
      <c r="C49" s="110">
        <v>1.1529032883582599</v>
      </c>
      <c r="D49" s="110">
        <v>8.5925878091520307</v>
      </c>
      <c r="E49" s="110">
        <v>4.6500000000000004</v>
      </c>
      <c r="F49" s="110">
        <v>134.17416428730499</v>
      </c>
      <c r="G49" s="110">
        <v>704.74124261789927</v>
      </c>
      <c r="H49" s="110">
        <v>2054.1504117853933</v>
      </c>
    </row>
    <row r="50" spans="2:8" x14ac:dyDescent="0.2">
      <c r="B50" s="99" t="s">
        <v>60</v>
      </c>
      <c r="C50" s="110">
        <v>1.17775688175377</v>
      </c>
      <c r="D50" s="110">
        <v>8.9996354306951503</v>
      </c>
      <c r="E50" s="110">
        <v>4.6500000000000004</v>
      </c>
      <c r="F50" s="110">
        <v>130.867176878831</v>
      </c>
      <c r="G50" s="110">
        <v>697.36736496673791</v>
      </c>
      <c r="H50" s="110">
        <v>2054.3623423726167</v>
      </c>
    </row>
    <row r="51" spans="2:8" x14ac:dyDescent="0.2">
      <c r="B51" s="99" t="s">
        <v>50</v>
      </c>
      <c r="C51" s="110">
        <v>1.1782794637157701</v>
      </c>
      <c r="D51" s="110">
        <v>8.7873858512009093</v>
      </c>
      <c r="E51" s="110">
        <v>4.7</v>
      </c>
      <c r="F51" s="110">
        <v>134.08759825366502</v>
      </c>
      <c r="G51" s="110">
        <v>731.76959696356698</v>
      </c>
      <c r="H51" s="110">
        <v>2101.071761744337</v>
      </c>
    </row>
    <row r="52" spans="2:8" x14ac:dyDescent="0.2">
      <c r="B52" s="99" t="s">
        <v>16</v>
      </c>
      <c r="C52" s="110">
        <v>1.20244299885196</v>
      </c>
      <c r="D52" s="110">
        <v>8.9815715658027209</v>
      </c>
      <c r="E52" s="110">
        <v>4.75</v>
      </c>
      <c r="F52" s="110">
        <v>133.878908612191</v>
      </c>
      <c r="G52" s="110">
        <v>755.79078231320125</v>
      </c>
      <c r="H52" s="110">
        <v>2138.6248832975161</v>
      </c>
    </row>
    <row r="53" spans="2:8" x14ac:dyDescent="0.2">
      <c r="B53" s="99" t="s">
        <v>52</v>
      </c>
      <c r="C53" s="110">
        <v>1.3183143334826199</v>
      </c>
      <c r="D53" s="110">
        <v>8.6653689487742795</v>
      </c>
      <c r="E53" s="110">
        <v>4.7</v>
      </c>
      <c r="F53" s="110">
        <v>152.135972660356</v>
      </c>
      <c r="G53" s="110">
        <v>641.65955527676022</v>
      </c>
      <c r="H53" s="110">
        <v>2049.6456516200628</v>
      </c>
    </row>
    <row r="54" spans="2:8" x14ac:dyDescent="0.2">
      <c r="B54" s="99" t="s">
        <v>53</v>
      </c>
      <c r="C54" s="110">
        <v>1.34619588197517</v>
      </c>
      <c r="D54" s="110">
        <v>8.8613776824406703</v>
      </c>
      <c r="E54" s="110">
        <v>4.75</v>
      </c>
      <c r="F54" s="110">
        <v>151.91722215414998</v>
      </c>
      <c r="G54" s="110">
        <v>654.24658351182211</v>
      </c>
      <c r="H54" s="110">
        <v>2102.7801293772613</v>
      </c>
    </row>
    <row r="55" spans="2:8" x14ac:dyDescent="0.2">
      <c r="B55" s="99" t="s">
        <v>55</v>
      </c>
      <c r="C55" s="110">
        <v>1.48506136274086</v>
      </c>
      <c r="D55" s="110">
        <v>8.73914935516793</v>
      </c>
      <c r="E55" s="110">
        <v>4.75</v>
      </c>
      <c r="F55" s="110">
        <v>169.932026835388</v>
      </c>
      <c r="G55" s="110">
        <v>816.07486164428008</v>
      </c>
      <c r="H55" s="110">
        <v>2030.7714256904246</v>
      </c>
    </row>
    <row r="56" spans="2:8" x14ac:dyDescent="0.2">
      <c r="B56" s="99" t="s">
        <v>56</v>
      </c>
      <c r="C56" s="110">
        <v>1.65203205585454</v>
      </c>
      <c r="D56" s="110">
        <v>8.8139497501081507</v>
      </c>
      <c r="E56" s="110">
        <v>4.8</v>
      </c>
      <c r="F56" s="110">
        <v>187.43379559592699</v>
      </c>
      <c r="G56" s="110">
        <v>940.44844370587828</v>
      </c>
      <c r="H56" s="110">
        <v>2003.9228257170826</v>
      </c>
    </row>
    <row r="57" spans="2:8" x14ac:dyDescent="0.2">
      <c r="B57" s="102" t="s">
        <v>59</v>
      </c>
      <c r="C57" s="111">
        <v>1.11707344321393</v>
      </c>
      <c r="D57" s="111">
        <v>8.8030159652069209</v>
      </c>
      <c r="E57" s="111">
        <v>4.55</v>
      </c>
      <c r="F57" s="111">
        <v>126.89667355245702</v>
      </c>
      <c r="G57" s="111">
        <v>795.80507031230843</v>
      </c>
      <c r="H57" s="111">
        <v>1978.2460287317085</v>
      </c>
    </row>
    <row r="58" spans="2:8" x14ac:dyDescent="0.2">
      <c r="B58" s="102" t="s">
        <v>51</v>
      </c>
      <c r="C58" s="111">
        <v>1.2979218339021099</v>
      </c>
      <c r="D58" s="111">
        <v>8.8758003984347997</v>
      </c>
      <c r="E58" s="111">
        <v>4.5999999999999996</v>
      </c>
      <c r="F58" s="111">
        <v>146.23152568088298</v>
      </c>
      <c r="G58" s="111">
        <v>735.08878189517509</v>
      </c>
      <c r="H58" s="111">
        <v>1978.2460287317085</v>
      </c>
    </row>
    <row r="59" spans="2:8" x14ac:dyDescent="0.2">
      <c r="B59" s="105" t="s">
        <v>54</v>
      </c>
      <c r="C59" s="112">
        <v>1.48251122003688</v>
      </c>
      <c r="D59" s="112">
        <v>8.9495647399242699</v>
      </c>
      <c r="E59" s="112">
        <v>4.6500000000000004</v>
      </c>
      <c r="F59" s="112">
        <v>165.65176778076801</v>
      </c>
      <c r="G59" s="112">
        <v>720.15700625957732</v>
      </c>
      <c r="H59" s="112">
        <v>1967.2148956991923</v>
      </c>
    </row>
    <row r="62" spans="2:8" ht="18" x14ac:dyDescent="0.2">
      <c r="B62" s="99" t="s">
        <v>62</v>
      </c>
      <c r="C62" s="103">
        <v>1.11707344321393</v>
      </c>
      <c r="D62" s="103">
        <v>8.8030159652069209</v>
      </c>
      <c r="E62" s="102">
        <v>4.55</v>
      </c>
      <c r="F62" s="103">
        <v>126.89667355245702</v>
      </c>
      <c r="G62" s="104">
        <v>795.80507031230843</v>
      </c>
      <c r="H62" s="104">
        <v>1978.2460287317085</v>
      </c>
    </row>
    <row r="63" spans="2:8" ht="18" x14ac:dyDescent="0.2">
      <c r="B63" s="99" t="s">
        <v>61</v>
      </c>
      <c r="C63" s="103">
        <v>1.2979218339021099</v>
      </c>
      <c r="D63" s="103">
        <v>8.8758003984347997</v>
      </c>
      <c r="E63" s="102">
        <v>4.5999999999999996</v>
      </c>
      <c r="F63" s="103">
        <v>146.23152568088298</v>
      </c>
      <c r="G63" s="104">
        <v>735.08878189517509</v>
      </c>
      <c r="H63" s="104">
        <v>1978.2460287317085</v>
      </c>
    </row>
    <row r="69" spans="2:9" ht="18" x14ac:dyDescent="0.2">
      <c r="B69" s="18" t="s">
        <v>9</v>
      </c>
      <c r="C69" s="18" t="s">
        <v>63</v>
      </c>
      <c r="D69" s="119" t="s">
        <v>106</v>
      </c>
      <c r="E69" s="18" t="s">
        <v>64</v>
      </c>
      <c r="F69" s="18" t="s">
        <v>2</v>
      </c>
      <c r="G69" s="18" t="s">
        <v>65</v>
      </c>
      <c r="H69" s="18" t="s">
        <v>67</v>
      </c>
      <c r="I69" s="18" t="s">
        <v>66</v>
      </c>
    </row>
    <row r="70" spans="2:9" x14ac:dyDescent="0.2">
      <c r="B70" s="99" t="s">
        <v>45</v>
      </c>
      <c r="C70" s="100">
        <v>1.4782666864383101</v>
      </c>
      <c r="D70" s="22">
        <v>0.48316169077169602</v>
      </c>
      <c r="E70" s="100">
        <v>10.8376663592528</v>
      </c>
      <c r="F70" s="100">
        <v>4.8</v>
      </c>
      <c r="G70" s="100">
        <v>136.40082997906836</v>
      </c>
      <c r="H70" s="101">
        <v>2144.5402612856246</v>
      </c>
      <c r="I70" s="126">
        <v>854.46165279756849</v>
      </c>
    </row>
    <row r="71" spans="2:9" ht="18" x14ac:dyDescent="0.2">
      <c r="B71" s="54" t="s">
        <v>68</v>
      </c>
      <c r="C71" s="57">
        <v>1.1214630773480001</v>
      </c>
      <c r="D71" s="57">
        <v>0.29940532365229999</v>
      </c>
      <c r="E71" s="57">
        <v>8.7889517487076994</v>
      </c>
      <c r="F71" s="54">
        <v>4.75</v>
      </c>
      <c r="G71" s="57">
        <v>127.59918468239401</v>
      </c>
      <c r="H71" s="58">
        <v>2158.0535111588924</v>
      </c>
      <c r="I71" s="58">
        <v>559.56046846886079</v>
      </c>
    </row>
    <row r="72" spans="2:9" ht="18" x14ac:dyDescent="0.2">
      <c r="B72" s="54" t="s">
        <v>69</v>
      </c>
      <c r="C72" s="57">
        <v>1.14265613122484</v>
      </c>
      <c r="D72" s="57">
        <v>0.28903581427246999</v>
      </c>
      <c r="E72" s="57">
        <v>8.9937626921718099</v>
      </c>
      <c r="F72" s="54">
        <v>4.5999999999999996</v>
      </c>
      <c r="G72" s="57">
        <v>127.049842244494</v>
      </c>
      <c r="H72" s="58">
        <v>2015.1391517651105</v>
      </c>
      <c r="I72" s="58">
        <v>824.4551065201</v>
      </c>
    </row>
    <row r="73" spans="2:9" ht="18" x14ac:dyDescent="0.2">
      <c r="B73" s="54" t="s">
        <v>70</v>
      </c>
      <c r="C73" s="57">
        <v>1.1529032883582599</v>
      </c>
      <c r="D73" s="57">
        <v>0.29966294333586402</v>
      </c>
      <c r="E73" s="57">
        <v>8.5925878091520307</v>
      </c>
      <c r="F73" s="54">
        <v>4.6500000000000004</v>
      </c>
      <c r="G73" s="57">
        <v>134.17416428730499</v>
      </c>
      <c r="H73" s="58">
        <v>2054.1504117853933</v>
      </c>
      <c r="I73" s="58">
        <v>704.74124261789927</v>
      </c>
    </row>
    <row r="74" spans="2:9" ht="18" x14ac:dyDescent="0.2">
      <c r="B74" s="54" t="s">
        <v>71</v>
      </c>
      <c r="C74" s="57">
        <v>1.17775688175377</v>
      </c>
      <c r="D74" s="57">
        <v>0.31373216771412799</v>
      </c>
      <c r="E74" s="57">
        <v>8.9996354306951503</v>
      </c>
      <c r="F74" s="54">
        <v>4.6500000000000004</v>
      </c>
      <c r="G74" s="57">
        <v>130.867176878831</v>
      </c>
      <c r="H74" s="58">
        <v>2054.3623423726167</v>
      </c>
      <c r="I74" s="58">
        <v>697.36736496673791</v>
      </c>
    </row>
    <row r="75" spans="2:9" ht="18" x14ac:dyDescent="0.2">
      <c r="B75" s="54" t="s">
        <v>72</v>
      </c>
      <c r="C75" s="57">
        <v>1.1782794637157701</v>
      </c>
      <c r="D75" s="57">
        <v>0.31449229621602698</v>
      </c>
      <c r="E75" s="57">
        <v>8.7873858512009093</v>
      </c>
      <c r="F75" s="54">
        <v>4.7</v>
      </c>
      <c r="G75" s="57">
        <v>134.08759825366502</v>
      </c>
      <c r="H75" s="58">
        <v>2101.071761744337</v>
      </c>
      <c r="I75" s="58">
        <v>731.76959696356698</v>
      </c>
    </row>
    <row r="76" spans="2:9" ht="18" x14ac:dyDescent="0.2">
      <c r="B76" s="54" t="s">
        <v>73</v>
      </c>
      <c r="C76" s="57">
        <v>1.20244299885196</v>
      </c>
      <c r="D76" s="57">
        <v>0.32895229197457598</v>
      </c>
      <c r="E76" s="57">
        <v>8.9815715658027209</v>
      </c>
      <c r="F76" s="54">
        <v>4.75</v>
      </c>
      <c r="G76" s="57">
        <v>133.878908612191</v>
      </c>
      <c r="H76" s="58">
        <v>2138.6248832975161</v>
      </c>
      <c r="I76" s="58">
        <v>755.79078231320125</v>
      </c>
    </row>
    <row r="77" spans="2:9" ht="18" x14ac:dyDescent="0.2">
      <c r="B77" s="54" t="s">
        <v>74</v>
      </c>
      <c r="C77" s="57">
        <v>1.3183143334826199</v>
      </c>
      <c r="D77" s="57">
        <v>0.382729491149503</v>
      </c>
      <c r="E77" s="57">
        <v>8.6653689487742795</v>
      </c>
      <c r="F77" s="54">
        <v>4.7</v>
      </c>
      <c r="G77" s="57">
        <v>152.135972660356</v>
      </c>
      <c r="H77" s="58">
        <v>2049.6456516200628</v>
      </c>
      <c r="I77" s="58">
        <v>641.65955527676022</v>
      </c>
    </row>
    <row r="78" spans="2:9" ht="18" x14ac:dyDescent="0.2">
      <c r="B78" s="54" t="s">
        <v>75</v>
      </c>
      <c r="C78" s="57">
        <v>1.34619588197517</v>
      </c>
      <c r="D78" s="57">
        <v>0.40007313833727098</v>
      </c>
      <c r="E78" s="57">
        <v>8.8613776824406703</v>
      </c>
      <c r="F78" s="54">
        <v>4.75</v>
      </c>
      <c r="G78" s="57">
        <v>151.91722215414998</v>
      </c>
      <c r="H78" s="58">
        <v>2102.7801293772613</v>
      </c>
      <c r="I78" s="58">
        <v>654.24658351182211</v>
      </c>
    </row>
    <row r="79" spans="2:9" ht="18" x14ac:dyDescent="0.2">
      <c r="B79" s="54" t="s">
        <v>76</v>
      </c>
      <c r="C79" s="57">
        <v>1.48506136274086</v>
      </c>
      <c r="D79" s="57">
        <v>0.47282157312171402</v>
      </c>
      <c r="E79" s="57">
        <v>8.73914935516793</v>
      </c>
      <c r="F79" s="54">
        <v>4.75</v>
      </c>
      <c r="G79" s="57">
        <v>169.932026835388</v>
      </c>
      <c r="H79" s="58">
        <v>2030.7714256904246</v>
      </c>
      <c r="I79" s="58">
        <v>816.07486164428008</v>
      </c>
    </row>
    <row r="80" spans="2:9" ht="18" x14ac:dyDescent="0.2">
      <c r="B80" s="18" t="s">
        <v>77</v>
      </c>
      <c r="C80" s="55">
        <v>1.65203205585454</v>
      </c>
      <c r="D80" s="57">
        <v>0.56862830160657096</v>
      </c>
      <c r="E80" s="55">
        <v>8.8139497501081507</v>
      </c>
      <c r="F80" s="18">
        <v>4.8</v>
      </c>
      <c r="G80" s="55">
        <v>187.43379559592699</v>
      </c>
      <c r="H80" s="93">
        <v>2003.9228257170826</v>
      </c>
      <c r="I80" s="93">
        <v>940.44844370587828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1BF9-DD06-CD4E-9666-7CF7F4D54A41}">
  <dimension ref="B7:AF93"/>
  <sheetViews>
    <sheetView topLeftCell="N58" workbookViewId="0">
      <selection activeCell="T69" sqref="T69"/>
    </sheetView>
  </sheetViews>
  <sheetFormatPr baseColWidth="10" defaultRowHeight="16" x14ac:dyDescent="0.2"/>
  <cols>
    <col min="2" max="2" width="28.5" customWidth="1"/>
    <col min="12" max="12" width="8.33203125" customWidth="1"/>
    <col min="13" max="13" width="23.5" customWidth="1"/>
    <col min="14" max="14" width="27.5" customWidth="1"/>
  </cols>
  <sheetData>
    <row r="7" spans="2:12" x14ac:dyDescent="0.2">
      <c r="C7" t="s">
        <v>8</v>
      </c>
      <c r="D7" t="s">
        <v>5</v>
      </c>
      <c r="E7" t="s">
        <v>4</v>
      </c>
      <c r="F7" t="s">
        <v>7</v>
      </c>
      <c r="G7" t="s">
        <v>0</v>
      </c>
      <c r="H7" t="s">
        <v>3</v>
      </c>
      <c r="I7" s="98" t="s">
        <v>58</v>
      </c>
      <c r="J7" t="s">
        <v>2</v>
      </c>
      <c r="K7" t="s">
        <v>38</v>
      </c>
      <c r="L7" t="s">
        <v>78</v>
      </c>
    </row>
    <row r="8" spans="2:12" x14ac:dyDescent="0.2">
      <c r="B8" t="s">
        <v>79</v>
      </c>
      <c r="C8">
        <v>0.2</v>
      </c>
      <c r="D8">
        <v>0.15</v>
      </c>
      <c r="E8">
        <v>0.3</v>
      </c>
      <c r="F8">
        <v>0.35</v>
      </c>
      <c r="G8">
        <v>1.1148872205206899</v>
      </c>
      <c r="H8">
        <v>8.5950941229472697</v>
      </c>
      <c r="I8">
        <v>129.712043239195</v>
      </c>
      <c r="J8">
        <v>4.5999999999999996</v>
      </c>
      <c r="K8" s="116">
        <v>830.57569999999998</v>
      </c>
      <c r="L8">
        <v>2010.5718731728266</v>
      </c>
    </row>
    <row r="9" spans="2:12" x14ac:dyDescent="0.2">
      <c r="B9" t="s">
        <v>80</v>
      </c>
      <c r="C9">
        <v>0.15</v>
      </c>
      <c r="D9">
        <v>0.2</v>
      </c>
      <c r="E9">
        <v>0.25</v>
      </c>
      <c r="F9">
        <v>0.4</v>
      </c>
      <c r="G9">
        <v>1.12710788550875</v>
      </c>
      <c r="H9">
        <v>8.1854660066997003</v>
      </c>
      <c r="I9">
        <v>137.696239235033</v>
      </c>
      <c r="J9">
        <v>4.6500000000000004</v>
      </c>
      <c r="K9" s="116">
        <v>710.21180000000004</v>
      </c>
      <c r="L9">
        <v>2053.724477078887</v>
      </c>
    </row>
    <row r="10" spans="2:12" x14ac:dyDescent="0.2">
      <c r="B10" t="s">
        <v>81</v>
      </c>
      <c r="C10">
        <v>0.2</v>
      </c>
      <c r="D10">
        <v>0.15</v>
      </c>
      <c r="E10">
        <v>0.35</v>
      </c>
      <c r="F10">
        <v>0.3</v>
      </c>
      <c r="G10">
        <v>1.13833497905463</v>
      </c>
      <c r="H10">
        <v>8.7858843261461104</v>
      </c>
      <c r="I10">
        <v>129.56407537338399</v>
      </c>
      <c r="J10">
        <v>4.6500000000000004</v>
      </c>
      <c r="K10" s="116">
        <v>854.82680000000005</v>
      </c>
      <c r="L10">
        <v>2044.5386456574402</v>
      </c>
    </row>
    <row r="11" spans="2:12" x14ac:dyDescent="0.2">
      <c r="B11" t="s">
        <v>82</v>
      </c>
      <c r="C11">
        <v>0.15</v>
      </c>
      <c r="D11">
        <v>0.2</v>
      </c>
      <c r="E11">
        <v>0.3</v>
      </c>
      <c r="F11">
        <v>0.35</v>
      </c>
      <c r="G11">
        <v>1.15192303263447</v>
      </c>
      <c r="H11">
        <v>8.3809227090950795</v>
      </c>
      <c r="I11">
        <v>137.44584846062199</v>
      </c>
      <c r="J11">
        <v>4.7</v>
      </c>
      <c r="K11" s="116">
        <v>734.98850000000004</v>
      </c>
      <c r="L11">
        <v>2097.9103656809903</v>
      </c>
    </row>
    <row r="12" spans="2:12" x14ac:dyDescent="0.2">
      <c r="B12" t="s">
        <v>83</v>
      </c>
      <c r="C12">
        <v>0.2</v>
      </c>
      <c r="D12">
        <v>0.15</v>
      </c>
      <c r="E12">
        <v>0.4</v>
      </c>
      <c r="F12">
        <v>0.25</v>
      </c>
      <c r="G12">
        <v>1.1603376357769799</v>
      </c>
      <c r="H12">
        <v>8.9760871082756299</v>
      </c>
      <c r="I12">
        <v>129.26987247117799</v>
      </c>
      <c r="J12">
        <v>4.7</v>
      </c>
      <c r="K12">
        <v>879.65396889530678</v>
      </c>
      <c r="L12">
        <v>2073.198583010284</v>
      </c>
    </row>
    <row r="13" spans="2:12" x14ac:dyDescent="0.2">
      <c r="B13" t="s">
        <v>84</v>
      </c>
      <c r="C13">
        <v>0.15</v>
      </c>
      <c r="D13">
        <v>0.2</v>
      </c>
      <c r="E13">
        <v>0.35</v>
      </c>
      <c r="F13">
        <v>0.3</v>
      </c>
      <c r="G13">
        <v>1.17554942661464</v>
      </c>
      <c r="H13">
        <v>8.5757649578045303</v>
      </c>
      <c r="I13">
        <v>137.07808369267499</v>
      </c>
      <c r="J13">
        <v>4.75</v>
      </c>
      <c r="K13">
        <v>757.37541364383299</v>
      </c>
      <c r="L13">
        <v>2132.4584595876681</v>
      </c>
    </row>
    <row r="14" spans="2:12" x14ac:dyDescent="0.2">
      <c r="B14" t="s">
        <v>85</v>
      </c>
      <c r="C14">
        <v>0.25</v>
      </c>
      <c r="D14">
        <v>0.15</v>
      </c>
      <c r="E14">
        <v>0.2</v>
      </c>
      <c r="F14">
        <v>0.4</v>
      </c>
      <c r="G14">
        <v>1.17840710404906</v>
      </c>
      <c r="H14">
        <v>8.6839269709177707</v>
      </c>
      <c r="I14">
        <v>135.69979434367698</v>
      </c>
      <c r="J14">
        <v>4.5</v>
      </c>
      <c r="K14" s="116">
        <v>825.53399999999999</v>
      </c>
      <c r="L14">
        <v>1922.293880251877</v>
      </c>
    </row>
    <row r="15" spans="2:12" x14ac:dyDescent="0.2">
      <c r="B15" t="s">
        <v>86</v>
      </c>
      <c r="C15">
        <v>0.25</v>
      </c>
      <c r="D15">
        <v>0.15</v>
      </c>
      <c r="E15">
        <v>0.25</v>
      </c>
      <c r="F15">
        <v>0.35</v>
      </c>
      <c r="G15">
        <v>1.2057504924876701</v>
      </c>
      <c r="H15">
        <v>8.8725174650969905</v>
      </c>
      <c r="I15">
        <v>135.89722389737699</v>
      </c>
      <c r="J15">
        <v>4.55</v>
      </c>
      <c r="K15">
        <v>860.95583284903717</v>
      </c>
      <c r="L15">
        <v>1961.0349446391729</v>
      </c>
    </row>
    <row r="16" spans="2:12" x14ac:dyDescent="0.2">
      <c r="B16" t="s">
        <v>87</v>
      </c>
      <c r="C16">
        <v>0.3</v>
      </c>
      <c r="D16">
        <v>0.15</v>
      </c>
      <c r="E16">
        <v>0.15</v>
      </c>
      <c r="F16">
        <v>0.4</v>
      </c>
      <c r="G16">
        <v>1.2364948804060001</v>
      </c>
      <c r="H16">
        <v>8.9572960398320909</v>
      </c>
      <c r="I16">
        <v>138.04331964774201</v>
      </c>
      <c r="J16">
        <v>4.45</v>
      </c>
      <c r="K16">
        <v>830.17487059881398</v>
      </c>
      <c r="L16">
        <v>1882.0592267719103</v>
      </c>
    </row>
    <row r="17" spans="2:12" x14ac:dyDescent="0.2">
      <c r="B17" t="s">
        <v>88</v>
      </c>
      <c r="C17">
        <v>0.2</v>
      </c>
      <c r="D17">
        <v>0.2</v>
      </c>
      <c r="E17">
        <v>0.2</v>
      </c>
      <c r="F17">
        <v>0.4</v>
      </c>
      <c r="G17">
        <v>1.2698939554619</v>
      </c>
      <c r="H17">
        <v>8.4738345537581807</v>
      </c>
      <c r="I17">
        <v>149.86060294258399</v>
      </c>
      <c r="J17">
        <v>4.5999999999999996</v>
      </c>
      <c r="K17" s="116">
        <v>745.28390000000002</v>
      </c>
      <c r="L17">
        <v>1978.0591080812151</v>
      </c>
    </row>
    <row r="18" spans="2:12" x14ac:dyDescent="0.2">
      <c r="B18" t="s">
        <v>89</v>
      </c>
      <c r="C18">
        <v>0.15</v>
      </c>
      <c r="D18">
        <v>0.25</v>
      </c>
      <c r="E18">
        <v>0.2</v>
      </c>
      <c r="F18">
        <v>0.4</v>
      </c>
      <c r="G18">
        <v>1.29180777073493</v>
      </c>
      <c r="H18">
        <v>8.2554777841073701</v>
      </c>
      <c r="I18">
        <v>156.47886221943401</v>
      </c>
      <c r="J18">
        <v>4.7</v>
      </c>
      <c r="K18" s="116">
        <v>646.72360000000003</v>
      </c>
      <c r="L18">
        <v>2051.9796802401179</v>
      </c>
    </row>
    <row r="19" spans="2:12" x14ac:dyDescent="0.2">
      <c r="B19" t="s">
        <v>90</v>
      </c>
      <c r="C19">
        <v>0.2</v>
      </c>
      <c r="D19">
        <v>0.2</v>
      </c>
      <c r="E19">
        <v>0.25</v>
      </c>
      <c r="F19">
        <v>0.35</v>
      </c>
      <c r="G19">
        <v>1.2971309672468501</v>
      </c>
      <c r="H19">
        <v>8.6663837035648399</v>
      </c>
      <c r="I19">
        <v>149.673844548711</v>
      </c>
      <c r="J19">
        <v>4.6500000000000004</v>
      </c>
      <c r="K19">
        <v>781.38060404839632</v>
      </c>
      <c r="L19">
        <v>2022.4239797265504</v>
      </c>
    </row>
    <row r="20" spans="2:12" x14ac:dyDescent="0.2">
      <c r="B20" t="s">
        <v>91</v>
      </c>
      <c r="C20">
        <v>0.15</v>
      </c>
      <c r="D20">
        <v>0.25</v>
      </c>
      <c r="E20">
        <v>0.25</v>
      </c>
      <c r="F20">
        <v>0.35</v>
      </c>
      <c r="G20">
        <v>1.3191426349108499</v>
      </c>
      <c r="H20">
        <v>8.4521541626318406</v>
      </c>
      <c r="I20">
        <v>156.07176697545</v>
      </c>
      <c r="J20">
        <v>4.75</v>
      </c>
      <c r="K20">
        <v>657.72546893050571</v>
      </c>
      <c r="L20">
        <v>2102.1591457845661</v>
      </c>
    </row>
    <row r="21" spans="2:12" x14ac:dyDescent="0.2">
      <c r="B21" t="s">
        <v>92</v>
      </c>
      <c r="C21">
        <v>0.2</v>
      </c>
      <c r="D21">
        <v>0.2</v>
      </c>
      <c r="E21">
        <v>0.3</v>
      </c>
      <c r="F21">
        <v>0.3</v>
      </c>
      <c r="G21">
        <v>1.3229579955094</v>
      </c>
      <c r="H21">
        <v>8.8583351444769303</v>
      </c>
      <c r="I21">
        <v>149.346121357155</v>
      </c>
      <c r="J21">
        <v>4.7</v>
      </c>
      <c r="K21">
        <v>811.70871626985729</v>
      </c>
      <c r="L21">
        <v>2058.8611939910897</v>
      </c>
    </row>
    <row r="22" spans="2:12" x14ac:dyDescent="0.2">
      <c r="B22" t="s">
        <v>93</v>
      </c>
      <c r="C22">
        <v>0.15</v>
      </c>
      <c r="D22">
        <v>0.25</v>
      </c>
      <c r="E22">
        <v>0.3</v>
      </c>
      <c r="F22">
        <v>0.3</v>
      </c>
      <c r="G22">
        <v>1.3453583274513901</v>
      </c>
      <c r="H22">
        <v>8.6482080506233991</v>
      </c>
      <c r="I22">
        <v>155.564981736813</v>
      </c>
      <c r="J22">
        <v>4.8</v>
      </c>
      <c r="K22">
        <v>688.20274454638218</v>
      </c>
      <c r="L22">
        <v>2140.4687430745698</v>
      </c>
    </row>
    <row r="23" spans="2:12" x14ac:dyDescent="0.2">
      <c r="B23" t="s">
        <v>94</v>
      </c>
      <c r="C23">
        <v>0.25</v>
      </c>
      <c r="D23">
        <v>0.2</v>
      </c>
      <c r="E23">
        <v>0.15</v>
      </c>
      <c r="F23">
        <v>0.4</v>
      </c>
      <c r="G23">
        <v>1.37296886769176</v>
      </c>
      <c r="H23">
        <v>8.75502561208563</v>
      </c>
      <c r="I23">
        <v>156.82065690321801</v>
      </c>
      <c r="J23">
        <v>4.55</v>
      </c>
      <c r="K23">
        <v>756.38366933584769</v>
      </c>
      <c r="L23">
        <v>1919.0235810293916</v>
      </c>
    </row>
    <row r="24" spans="2:12" x14ac:dyDescent="0.2">
      <c r="B24" t="s">
        <v>95</v>
      </c>
      <c r="C24">
        <v>0.25</v>
      </c>
      <c r="D24">
        <v>0.2</v>
      </c>
      <c r="E24">
        <v>0.2</v>
      </c>
      <c r="F24">
        <v>0.35</v>
      </c>
      <c r="G24">
        <v>1.4024099663676499</v>
      </c>
      <c r="H24">
        <v>8.9447504859587603</v>
      </c>
      <c r="I24">
        <v>156.785811808739</v>
      </c>
      <c r="J24">
        <v>4.5999999999999996</v>
      </c>
      <c r="K24" s="116">
        <v>805.67330000000004</v>
      </c>
      <c r="L24">
        <v>1963.0937705811866</v>
      </c>
    </row>
    <row r="25" spans="2:12" x14ac:dyDescent="0.2">
      <c r="B25" t="s">
        <v>96</v>
      </c>
      <c r="C25">
        <v>0.2</v>
      </c>
      <c r="D25">
        <v>0.25</v>
      </c>
      <c r="E25">
        <v>0.15</v>
      </c>
      <c r="F25">
        <v>0.4</v>
      </c>
      <c r="G25">
        <v>1.4536963693755001</v>
      </c>
      <c r="H25">
        <v>8.5448994669244804</v>
      </c>
      <c r="I25">
        <v>170.12445553074701</v>
      </c>
      <c r="J25">
        <v>4.6500000000000004</v>
      </c>
      <c r="K25" s="116">
        <v>725.65480000000002</v>
      </c>
      <c r="L25">
        <v>1969.0033740129174</v>
      </c>
    </row>
    <row r="26" spans="2:12" x14ac:dyDescent="0.2">
      <c r="B26" t="s">
        <v>97</v>
      </c>
      <c r="C26">
        <v>0.15</v>
      </c>
      <c r="D26">
        <v>0.3</v>
      </c>
      <c r="E26">
        <v>0.15</v>
      </c>
      <c r="F26">
        <v>0.4</v>
      </c>
      <c r="G26">
        <v>1.45793681810841</v>
      </c>
      <c r="H26">
        <v>8.3264508944305593</v>
      </c>
      <c r="I26">
        <v>175.09702952594199</v>
      </c>
      <c r="J26">
        <v>4.75</v>
      </c>
      <c r="K26">
        <v>829.05291772126282</v>
      </c>
      <c r="L26">
        <v>2035.0104125449411</v>
      </c>
    </row>
    <row r="27" spans="2:12" x14ac:dyDescent="0.2">
      <c r="B27" t="s">
        <v>98</v>
      </c>
      <c r="C27">
        <v>0.2</v>
      </c>
      <c r="D27">
        <v>0.25</v>
      </c>
      <c r="E27">
        <v>0.2</v>
      </c>
      <c r="F27">
        <v>0.35</v>
      </c>
      <c r="G27">
        <v>1.4832520303601999</v>
      </c>
      <c r="H27">
        <v>8.7386316517898202</v>
      </c>
      <c r="I27">
        <v>169.73504427966199</v>
      </c>
      <c r="J27">
        <v>4.7</v>
      </c>
      <c r="K27" s="116">
        <v>697.62860000000001</v>
      </c>
      <c r="L27">
        <v>2018.9535328512798</v>
      </c>
    </row>
    <row r="28" spans="2:12" x14ac:dyDescent="0.2">
      <c r="B28" t="s">
        <v>99</v>
      </c>
      <c r="C28">
        <v>0.2</v>
      </c>
      <c r="D28">
        <v>0.25</v>
      </c>
      <c r="E28">
        <v>0.25</v>
      </c>
      <c r="F28">
        <v>0.3</v>
      </c>
      <c r="G28">
        <v>1.5114824818764001</v>
      </c>
      <c r="H28">
        <v>8.9317584194366493</v>
      </c>
      <c r="I28">
        <v>169.22563406856301</v>
      </c>
      <c r="J28">
        <v>4.75</v>
      </c>
      <c r="K28">
        <v>738.58597054151755</v>
      </c>
      <c r="L28">
        <v>2059.5858602926746</v>
      </c>
    </row>
    <row r="29" spans="2:12" x14ac:dyDescent="0.2">
      <c r="B29" t="s">
        <v>100</v>
      </c>
      <c r="C29">
        <v>0.25</v>
      </c>
      <c r="D29">
        <v>0.25</v>
      </c>
      <c r="E29">
        <v>0.1</v>
      </c>
      <c r="F29">
        <v>0.4</v>
      </c>
      <c r="G29">
        <v>1.572422211296</v>
      </c>
      <c r="H29">
        <v>8.8270695593572004</v>
      </c>
      <c r="I29">
        <v>178.13637931845</v>
      </c>
      <c r="J29">
        <v>4.5999999999999996</v>
      </c>
      <c r="K29" s="116">
        <v>812.6671</v>
      </c>
      <c r="L29">
        <v>1904.1764963744495</v>
      </c>
    </row>
    <row r="30" spans="2:12" x14ac:dyDescent="0.2">
      <c r="B30" t="s">
        <v>101</v>
      </c>
      <c r="C30">
        <v>0.2</v>
      </c>
      <c r="D30">
        <v>0.3</v>
      </c>
      <c r="E30">
        <v>0.1</v>
      </c>
      <c r="F30">
        <v>0.4</v>
      </c>
      <c r="G30">
        <v>1.6402353281642199</v>
      </c>
      <c r="H30">
        <v>8.6169277101643598</v>
      </c>
      <c r="I30">
        <v>190.35036422893799</v>
      </c>
      <c r="J30">
        <v>4.7</v>
      </c>
      <c r="K30" s="116">
        <v>906.63409999999999</v>
      </c>
      <c r="L30">
        <v>1950.080812663964</v>
      </c>
    </row>
    <row r="31" spans="2:12" x14ac:dyDescent="0.2">
      <c r="B31" t="s">
        <v>102</v>
      </c>
      <c r="C31">
        <v>0.2</v>
      </c>
      <c r="D31">
        <v>0.3</v>
      </c>
      <c r="E31">
        <v>0.15</v>
      </c>
      <c r="F31">
        <v>0.35</v>
      </c>
      <c r="G31">
        <v>1.6721514244159901</v>
      </c>
      <c r="H31">
        <v>8.8118574238428806</v>
      </c>
      <c r="I31">
        <v>189.76151610119499</v>
      </c>
      <c r="J31">
        <v>4.75</v>
      </c>
      <c r="K31" s="116">
        <v>865.64949999999999</v>
      </c>
      <c r="L31">
        <v>2005.0749661120931</v>
      </c>
    </row>
    <row r="32" spans="2:12" x14ac:dyDescent="0.2">
      <c r="B32" t="s">
        <v>103</v>
      </c>
      <c r="C32">
        <v>0.25</v>
      </c>
      <c r="D32">
        <v>0.3</v>
      </c>
      <c r="E32">
        <v>0.05</v>
      </c>
      <c r="F32">
        <v>0.4</v>
      </c>
      <c r="G32">
        <v>1.77573472987576</v>
      </c>
      <c r="H32">
        <v>8.9000777916591005</v>
      </c>
      <c r="I32">
        <v>199.51901224278402</v>
      </c>
      <c r="J32">
        <v>4.6500000000000004</v>
      </c>
      <c r="K32" s="116">
        <v>988.64800000000002</v>
      </c>
      <c r="L32">
        <v>1883.6906937086692</v>
      </c>
    </row>
    <row r="33" spans="2:12" x14ac:dyDescent="0.2">
      <c r="B33" t="s">
        <v>104</v>
      </c>
      <c r="C33">
        <v>0.2</v>
      </c>
      <c r="D33">
        <v>0.35</v>
      </c>
      <c r="E33">
        <v>0.05</v>
      </c>
      <c r="F33">
        <v>0.4</v>
      </c>
      <c r="G33">
        <v>1.8284965756714899</v>
      </c>
      <c r="H33">
        <v>8.6899390049738301</v>
      </c>
      <c r="I33">
        <v>210.41535212444202</v>
      </c>
      <c r="J33">
        <v>4.75</v>
      </c>
      <c r="K33" s="116">
        <v>1036.357</v>
      </c>
      <c r="L33">
        <v>1926.6983354693443</v>
      </c>
    </row>
    <row r="37" spans="2:12" x14ac:dyDescent="0.2">
      <c r="C37" t="s">
        <v>0</v>
      </c>
      <c r="D37" t="s">
        <v>3</v>
      </c>
      <c r="E37" s="98" t="s">
        <v>58</v>
      </c>
      <c r="F37" t="s">
        <v>2</v>
      </c>
      <c r="G37" t="s">
        <v>38</v>
      </c>
      <c r="H37" t="s">
        <v>78</v>
      </c>
    </row>
    <row r="38" spans="2:12" x14ac:dyDescent="0.2">
      <c r="B38" t="s">
        <v>79</v>
      </c>
      <c r="C38">
        <v>1.1148872205206899</v>
      </c>
      <c r="D38">
        <v>8.5950941229472697</v>
      </c>
      <c r="E38">
        <v>129.712043239195</v>
      </c>
      <c r="F38">
        <v>4.5999999999999996</v>
      </c>
      <c r="G38" s="116">
        <v>830.57569999999998</v>
      </c>
      <c r="H38">
        <v>2010.5718731728266</v>
      </c>
    </row>
    <row r="39" spans="2:12" x14ac:dyDescent="0.2">
      <c r="B39" t="s">
        <v>80</v>
      </c>
      <c r="C39">
        <v>1.12710788550875</v>
      </c>
      <c r="D39">
        <v>8.1854660066997003</v>
      </c>
      <c r="E39">
        <v>137.696239235033</v>
      </c>
      <c r="F39">
        <v>4.6500000000000004</v>
      </c>
      <c r="G39" s="116">
        <v>710.21180000000004</v>
      </c>
      <c r="H39">
        <v>2053.724477078887</v>
      </c>
    </row>
    <row r="40" spans="2:12" x14ac:dyDescent="0.2">
      <c r="B40" t="s">
        <v>81</v>
      </c>
      <c r="C40">
        <v>1.13833497905463</v>
      </c>
      <c r="D40">
        <v>8.7858843261461104</v>
      </c>
      <c r="E40">
        <v>129.56407537338399</v>
      </c>
      <c r="F40">
        <v>4.6500000000000004</v>
      </c>
      <c r="G40" s="116">
        <v>854.82680000000005</v>
      </c>
      <c r="H40">
        <v>2044.5386456574402</v>
      </c>
    </row>
    <row r="41" spans="2:12" x14ac:dyDescent="0.2">
      <c r="B41" t="s">
        <v>82</v>
      </c>
      <c r="C41">
        <v>1.15192303263447</v>
      </c>
      <c r="D41">
        <v>8.3809227090950795</v>
      </c>
      <c r="E41">
        <v>137.44584846062199</v>
      </c>
      <c r="F41">
        <v>4.7</v>
      </c>
      <c r="G41" s="116">
        <v>734.98850000000004</v>
      </c>
      <c r="H41">
        <v>2097.9103656809903</v>
      </c>
    </row>
    <row r="42" spans="2:12" x14ac:dyDescent="0.2">
      <c r="B42" t="s">
        <v>83</v>
      </c>
      <c r="C42">
        <v>1.1603376357769799</v>
      </c>
      <c r="D42">
        <v>8.9760871082756299</v>
      </c>
      <c r="E42">
        <v>129.26987247117799</v>
      </c>
      <c r="F42">
        <v>4.7</v>
      </c>
      <c r="G42">
        <v>879.65396889530678</v>
      </c>
      <c r="H42">
        <v>2073.198583010284</v>
      </c>
    </row>
    <row r="43" spans="2:12" x14ac:dyDescent="0.2">
      <c r="B43" t="s">
        <v>84</v>
      </c>
      <c r="C43">
        <v>1.17554942661464</v>
      </c>
      <c r="D43">
        <v>8.5757649578045303</v>
      </c>
      <c r="E43">
        <v>137.07808369267499</v>
      </c>
      <c r="F43">
        <v>4.75</v>
      </c>
      <c r="G43">
        <v>757.37541364383299</v>
      </c>
      <c r="H43">
        <v>2132.4584595876681</v>
      </c>
    </row>
    <row r="44" spans="2:12" x14ac:dyDescent="0.2">
      <c r="B44" s="117" t="s">
        <v>85</v>
      </c>
      <c r="C44" s="117">
        <v>1.17840710404906</v>
      </c>
      <c r="D44" s="117">
        <v>8.6839269709177707</v>
      </c>
      <c r="E44" s="117">
        <v>135.69979434367698</v>
      </c>
      <c r="F44" s="117">
        <v>4.5</v>
      </c>
      <c r="G44" s="118">
        <v>825.53399999999999</v>
      </c>
      <c r="H44" s="117">
        <v>1922.293880251877</v>
      </c>
    </row>
    <row r="45" spans="2:12" x14ac:dyDescent="0.2">
      <c r="B45" s="117" t="s">
        <v>86</v>
      </c>
      <c r="C45" s="117">
        <v>1.2057504924876701</v>
      </c>
      <c r="D45" s="117">
        <v>8.8725174650969905</v>
      </c>
      <c r="E45" s="117">
        <v>135.89722389737699</v>
      </c>
      <c r="F45" s="117">
        <v>4.55</v>
      </c>
      <c r="G45" s="117">
        <v>860.95583284903717</v>
      </c>
      <c r="H45" s="117">
        <v>1961.0349446391729</v>
      </c>
    </row>
    <row r="46" spans="2:12" x14ac:dyDescent="0.2">
      <c r="B46" s="117" t="s">
        <v>87</v>
      </c>
      <c r="C46" s="117">
        <v>1.2364948804060001</v>
      </c>
      <c r="D46" s="117">
        <v>8.9572960398320909</v>
      </c>
      <c r="E46" s="117">
        <v>138.04331964774201</v>
      </c>
      <c r="F46" s="117">
        <v>4.45</v>
      </c>
      <c r="G46" s="117">
        <v>830.17487059881398</v>
      </c>
      <c r="H46" s="117">
        <v>1882.0592267719103</v>
      </c>
    </row>
    <row r="47" spans="2:12" x14ac:dyDescent="0.2">
      <c r="B47" s="117" t="s">
        <v>88</v>
      </c>
      <c r="C47" s="117">
        <v>1.2698939554619</v>
      </c>
      <c r="D47" s="117">
        <v>8.4738345537581807</v>
      </c>
      <c r="E47" s="117">
        <v>149.86060294258399</v>
      </c>
      <c r="F47" s="117">
        <v>4.5999999999999996</v>
      </c>
      <c r="G47" s="118">
        <v>745.28390000000002</v>
      </c>
      <c r="H47" s="117">
        <v>1978.0591080812151</v>
      </c>
    </row>
    <row r="48" spans="2:12" x14ac:dyDescent="0.2">
      <c r="B48" t="s">
        <v>89</v>
      </c>
      <c r="C48">
        <v>1.29180777073493</v>
      </c>
      <c r="D48">
        <v>8.2554777841073701</v>
      </c>
      <c r="E48">
        <v>156.47886221943401</v>
      </c>
      <c r="F48">
        <v>4.7</v>
      </c>
      <c r="G48" s="116">
        <v>646.72360000000003</v>
      </c>
      <c r="H48">
        <v>2051.9796802401179</v>
      </c>
    </row>
    <row r="49" spans="2:32" x14ac:dyDescent="0.2">
      <c r="B49" t="s">
        <v>90</v>
      </c>
      <c r="C49">
        <v>1.2971309672468501</v>
      </c>
      <c r="D49">
        <v>8.6663837035648399</v>
      </c>
      <c r="E49">
        <v>149.673844548711</v>
      </c>
      <c r="F49">
        <v>4.6500000000000004</v>
      </c>
      <c r="G49">
        <v>781.38060404839632</v>
      </c>
      <c r="H49">
        <v>2022.4239797265504</v>
      </c>
    </row>
    <row r="50" spans="2:32" x14ac:dyDescent="0.2">
      <c r="B50" t="s">
        <v>91</v>
      </c>
      <c r="C50">
        <v>1.3191426349108499</v>
      </c>
      <c r="D50">
        <v>8.4521541626318406</v>
      </c>
      <c r="E50">
        <v>156.07176697545</v>
      </c>
      <c r="F50">
        <v>4.75</v>
      </c>
      <c r="G50">
        <v>657.72546893050571</v>
      </c>
      <c r="H50">
        <v>2102.1591457845661</v>
      </c>
    </row>
    <row r="51" spans="2:32" x14ac:dyDescent="0.2">
      <c r="B51" t="s">
        <v>92</v>
      </c>
      <c r="C51">
        <v>1.3229579955094</v>
      </c>
      <c r="D51">
        <v>8.8583351444769303</v>
      </c>
      <c r="E51">
        <v>149.346121357155</v>
      </c>
      <c r="F51">
        <v>4.7</v>
      </c>
      <c r="G51">
        <v>811.70871626985729</v>
      </c>
      <c r="H51">
        <v>2058.8611939910897</v>
      </c>
      <c r="W51" s="99" t="s">
        <v>48</v>
      </c>
      <c r="X51" s="100">
        <v>1.14265613122484</v>
      </c>
      <c r="Y51" s="100">
        <v>8.9937626921718099</v>
      </c>
      <c r="Z51" s="100">
        <v>127.049842244494</v>
      </c>
      <c r="AA51" s="99">
        <v>4.5999999999999996</v>
      </c>
      <c r="AB51" s="101">
        <v>824.4551065201</v>
      </c>
      <c r="AC51" s="101">
        <v>2015.1391517651105</v>
      </c>
    </row>
    <row r="52" spans="2:32" x14ac:dyDescent="0.2">
      <c r="B52" t="s">
        <v>93</v>
      </c>
      <c r="C52">
        <v>1.3453583274513901</v>
      </c>
      <c r="D52">
        <v>8.6482080506233991</v>
      </c>
      <c r="E52">
        <v>155.564981736813</v>
      </c>
      <c r="F52">
        <v>4.8</v>
      </c>
      <c r="G52">
        <v>688.20274454638218</v>
      </c>
      <c r="H52">
        <v>2140.4687430745698</v>
      </c>
    </row>
    <row r="53" spans="2:32" x14ac:dyDescent="0.2">
      <c r="B53" s="117" t="s">
        <v>94</v>
      </c>
      <c r="C53" s="117">
        <v>1.37296886769176</v>
      </c>
      <c r="D53" s="117">
        <v>8.75502561208563</v>
      </c>
      <c r="E53" s="117">
        <v>156.82065690321801</v>
      </c>
      <c r="F53" s="117">
        <v>4.55</v>
      </c>
      <c r="G53" s="117">
        <v>756.38366933584769</v>
      </c>
      <c r="H53" s="117">
        <v>1919.0235810293916</v>
      </c>
    </row>
    <row r="54" spans="2:32" ht="18" x14ac:dyDescent="0.2">
      <c r="B54" s="117" t="s">
        <v>95</v>
      </c>
      <c r="C54" s="117">
        <v>1.4024099663676499</v>
      </c>
      <c r="D54" s="117">
        <v>8.9447504859587603</v>
      </c>
      <c r="E54" s="117">
        <v>156.785811808739</v>
      </c>
      <c r="F54" s="117">
        <v>4.5999999999999996</v>
      </c>
      <c r="G54" s="118">
        <v>805.67330000000004</v>
      </c>
      <c r="H54" s="117">
        <v>1963.0937705811866</v>
      </c>
      <c r="N54" s="98" t="s">
        <v>9</v>
      </c>
      <c r="O54" s="98" t="s">
        <v>63</v>
      </c>
      <c r="P54" s="98" t="s">
        <v>64</v>
      </c>
      <c r="Q54" s="98" t="s">
        <v>2</v>
      </c>
      <c r="R54" s="98" t="s">
        <v>65</v>
      </c>
      <c r="S54" s="98" t="s">
        <v>67</v>
      </c>
      <c r="T54" s="98" t="s">
        <v>66</v>
      </c>
      <c r="AA54" t="s">
        <v>0</v>
      </c>
      <c r="AB54" t="s">
        <v>3</v>
      </c>
      <c r="AC54" t="s">
        <v>58</v>
      </c>
      <c r="AD54" t="s">
        <v>2</v>
      </c>
      <c r="AE54" t="s">
        <v>57</v>
      </c>
      <c r="AF54" t="s">
        <v>39</v>
      </c>
    </row>
    <row r="55" spans="2:32" x14ac:dyDescent="0.2">
      <c r="B55" s="117" t="s">
        <v>96</v>
      </c>
      <c r="C55" s="117">
        <v>1.4536963693755001</v>
      </c>
      <c r="D55" s="117">
        <v>8.5448994669244804</v>
      </c>
      <c r="E55" s="117">
        <v>170.12445553074701</v>
      </c>
      <c r="F55" s="117">
        <v>4.6500000000000004</v>
      </c>
      <c r="G55" s="118">
        <v>725.65480000000002</v>
      </c>
      <c r="H55" s="117">
        <v>1969.0033740129174</v>
      </c>
      <c r="M55" s="54"/>
      <c r="N55" s="119" t="s">
        <v>79</v>
      </c>
      <c r="O55" s="120">
        <v>1.1148872205206899</v>
      </c>
      <c r="P55" s="120">
        <v>8.5950941229472697</v>
      </c>
      <c r="Q55" s="120">
        <v>4.5999999999999996</v>
      </c>
      <c r="R55" s="120">
        <v>129.712043239195</v>
      </c>
      <c r="S55" s="121">
        <v>2010.5718731728266</v>
      </c>
      <c r="T55" s="121">
        <v>830.57569999999998</v>
      </c>
      <c r="W55">
        <v>0.2</v>
      </c>
      <c r="X55">
        <v>0.2</v>
      </c>
      <c r="Y55">
        <v>0.4</v>
      </c>
      <c r="Z55">
        <v>0.2</v>
      </c>
      <c r="AA55">
        <v>1.14265613122484</v>
      </c>
      <c r="AB55">
        <v>8.9937626921718099</v>
      </c>
      <c r="AC55">
        <v>127.049842244494</v>
      </c>
      <c r="AD55">
        <v>4.5999999999999996</v>
      </c>
      <c r="AE55">
        <v>824.4551065201</v>
      </c>
      <c r="AF55">
        <v>2015.1391517651105</v>
      </c>
    </row>
    <row r="56" spans="2:32" x14ac:dyDescent="0.2">
      <c r="B56" t="s">
        <v>97</v>
      </c>
      <c r="C56">
        <v>1.45793681810841</v>
      </c>
      <c r="D56">
        <v>8.3264508944305593</v>
      </c>
      <c r="E56">
        <v>175.09702952594199</v>
      </c>
      <c r="F56">
        <v>4.75</v>
      </c>
      <c r="G56">
        <v>829.05291772126282</v>
      </c>
      <c r="H56">
        <v>2035.0104125449411</v>
      </c>
      <c r="M56" s="54"/>
      <c r="N56" s="119" t="s">
        <v>80</v>
      </c>
      <c r="O56" s="120">
        <v>1.12710788550875</v>
      </c>
      <c r="P56" s="120">
        <v>8.1854660066997003</v>
      </c>
      <c r="Q56" s="120">
        <v>4.6500000000000004</v>
      </c>
      <c r="R56" s="120">
        <v>137.696239235033</v>
      </c>
      <c r="S56" s="121">
        <v>2053.724477078887</v>
      </c>
      <c r="T56" s="121">
        <v>710.21180000000004</v>
      </c>
      <c r="W56">
        <v>0.1</v>
      </c>
      <c r="X56">
        <v>0.25</v>
      </c>
      <c r="Y56">
        <v>0.25</v>
      </c>
      <c r="Z56">
        <v>0.4</v>
      </c>
      <c r="AA56">
        <v>1.1529032883582599</v>
      </c>
      <c r="AB56">
        <v>8.5925878091520307</v>
      </c>
      <c r="AC56">
        <v>134.17416428730499</v>
      </c>
      <c r="AD56">
        <v>4.6500000000000004</v>
      </c>
      <c r="AE56">
        <v>704.74124261789927</v>
      </c>
      <c r="AF56">
        <v>2054.1504117853933</v>
      </c>
    </row>
    <row r="57" spans="2:32" x14ac:dyDescent="0.2">
      <c r="B57" t="s">
        <v>98</v>
      </c>
      <c r="C57">
        <v>1.4832520303601999</v>
      </c>
      <c r="D57">
        <v>8.7386316517898202</v>
      </c>
      <c r="E57">
        <v>169.73504427966199</v>
      </c>
      <c r="F57">
        <v>4.7</v>
      </c>
      <c r="G57" s="116">
        <v>697.62860000000001</v>
      </c>
      <c r="H57">
        <v>2018.9535328512798</v>
      </c>
      <c r="M57" s="54"/>
      <c r="N57" s="119" t="s">
        <v>81</v>
      </c>
      <c r="O57" s="120">
        <v>1.13833497905463</v>
      </c>
      <c r="P57" s="120">
        <v>8.7858843261461104</v>
      </c>
      <c r="Q57" s="120">
        <v>4.6500000000000004</v>
      </c>
      <c r="R57" s="120">
        <v>129.56407537338399</v>
      </c>
      <c r="S57" s="121">
        <v>2044.5386456574402</v>
      </c>
      <c r="T57" s="121">
        <v>854.82680000000005</v>
      </c>
      <c r="W57" s="96">
        <v>0.2</v>
      </c>
      <c r="X57" s="96">
        <v>0.15</v>
      </c>
      <c r="Y57" s="96">
        <v>0.3</v>
      </c>
      <c r="Z57" s="96">
        <v>0.35</v>
      </c>
    </row>
    <row r="58" spans="2:32" x14ac:dyDescent="0.2">
      <c r="B58" t="s">
        <v>99</v>
      </c>
      <c r="C58">
        <v>1.5114824818764001</v>
      </c>
      <c r="D58">
        <v>8.9317584194366493</v>
      </c>
      <c r="E58">
        <v>169.22563406856301</v>
      </c>
      <c r="F58">
        <v>4.75</v>
      </c>
      <c r="G58">
        <v>738.58597054151755</v>
      </c>
      <c r="H58">
        <v>2059.5858602926746</v>
      </c>
      <c r="M58" s="54"/>
      <c r="N58" s="119" t="s">
        <v>82</v>
      </c>
      <c r="O58" s="120">
        <v>1.15192303263447</v>
      </c>
      <c r="P58" s="120">
        <v>8.3809227090950795</v>
      </c>
      <c r="Q58" s="120">
        <v>4.7</v>
      </c>
      <c r="R58" s="120">
        <v>137.44584846062199</v>
      </c>
      <c r="S58" s="121">
        <v>2097.9103656809903</v>
      </c>
      <c r="T58" s="121">
        <v>734.98850000000004</v>
      </c>
      <c r="W58">
        <v>0.15</v>
      </c>
      <c r="X58">
        <v>0.2</v>
      </c>
      <c r="Y58">
        <v>0.25</v>
      </c>
      <c r="Z58">
        <v>0.4</v>
      </c>
    </row>
    <row r="59" spans="2:32" x14ac:dyDescent="0.2">
      <c r="B59" s="117" t="s">
        <v>100</v>
      </c>
      <c r="C59" s="117">
        <v>1.572422211296</v>
      </c>
      <c r="D59" s="117">
        <v>8.8270695593572004</v>
      </c>
      <c r="E59" s="117">
        <v>178.13637931845</v>
      </c>
      <c r="F59" s="117">
        <v>4.5999999999999996</v>
      </c>
      <c r="G59" s="118">
        <v>812.6671</v>
      </c>
      <c r="H59" s="117">
        <v>1904.1764963744495</v>
      </c>
      <c r="M59" s="54"/>
      <c r="N59" s="119" t="s">
        <v>83</v>
      </c>
      <c r="O59" s="120">
        <v>1.1603376357769799</v>
      </c>
      <c r="P59" s="120">
        <v>8.9760871082756299</v>
      </c>
      <c r="Q59" s="120">
        <v>4.7</v>
      </c>
      <c r="R59" s="120">
        <v>129.26987247117799</v>
      </c>
      <c r="S59" s="121">
        <v>2073.198583010284</v>
      </c>
      <c r="T59" s="121">
        <v>879.65396889530678</v>
      </c>
      <c r="W59">
        <v>0.15</v>
      </c>
      <c r="X59">
        <v>0.2</v>
      </c>
      <c r="Y59">
        <v>0.25</v>
      </c>
      <c r="Z59">
        <v>0.4</v>
      </c>
    </row>
    <row r="60" spans="2:32" x14ac:dyDescent="0.2">
      <c r="B60" s="117" t="s">
        <v>101</v>
      </c>
      <c r="C60" s="117">
        <v>1.6402353281642199</v>
      </c>
      <c r="D60" s="117">
        <v>8.6169277101643598</v>
      </c>
      <c r="E60" s="117">
        <v>190.35036422893799</v>
      </c>
      <c r="F60" s="117">
        <v>4.7</v>
      </c>
      <c r="G60" s="118">
        <v>906.63409999999999</v>
      </c>
      <c r="H60" s="117">
        <v>1950.080812663964</v>
      </c>
      <c r="M60" s="54"/>
      <c r="N60" s="119" t="s">
        <v>84</v>
      </c>
      <c r="O60" s="120">
        <v>1.17554942661464</v>
      </c>
      <c r="P60" s="120">
        <v>8.5757649578045303</v>
      </c>
      <c r="Q60" s="120">
        <v>4.75</v>
      </c>
      <c r="R60" s="120">
        <v>137.07808369267499</v>
      </c>
      <c r="S60" s="121">
        <v>2132.4584595876681</v>
      </c>
      <c r="T60" s="121">
        <v>757.37541364383299</v>
      </c>
      <c r="W60">
        <v>0.15</v>
      </c>
      <c r="X60">
        <v>0.2</v>
      </c>
      <c r="Y60">
        <v>0.3</v>
      </c>
      <c r="Z60">
        <v>0.35</v>
      </c>
    </row>
    <row r="61" spans="2:32" x14ac:dyDescent="0.2">
      <c r="B61" t="s">
        <v>102</v>
      </c>
      <c r="C61">
        <v>1.6721514244159901</v>
      </c>
      <c r="D61">
        <v>8.8118574238428806</v>
      </c>
      <c r="E61">
        <v>189.76151610119499</v>
      </c>
      <c r="F61">
        <v>4.75</v>
      </c>
      <c r="G61" s="116">
        <v>865.64949999999999</v>
      </c>
      <c r="H61">
        <v>2005.0749661120931</v>
      </c>
      <c r="M61" s="54"/>
      <c r="N61" s="119" t="s">
        <v>89</v>
      </c>
      <c r="O61" s="120">
        <v>1.29180777073493</v>
      </c>
      <c r="P61" s="120">
        <v>8.2554777841073701</v>
      </c>
      <c r="Q61" s="120">
        <v>4.7</v>
      </c>
      <c r="R61" s="120">
        <v>156.47886221943401</v>
      </c>
      <c r="S61" s="121">
        <v>2051.9796802401179</v>
      </c>
      <c r="T61" s="121">
        <v>646.72360000000003</v>
      </c>
      <c r="W61">
        <v>0.15</v>
      </c>
      <c r="X61">
        <v>0.2</v>
      </c>
      <c r="Y61">
        <v>0.35</v>
      </c>
      <c r="Z61">
        <v>0.3</v>
      </c>
    </row>
    <row r="62" spans="2:32" x14ac:dyDescent="0.2">
      <c r="B62" s="117" t="s">
        <v>103</v>
      </c>
      <c r="C62" s="117">
        <v>1.77573472987576</v>
      </c>
      <c r="D62" s="117">
        <v>8.9000777916591005</v>
      </c>
      <c r="E62" s="117">
        <v>199.51901224278402</v>
      </c>
      <c r="F62" s="117">
        <v>4.6500000000000004</v>
      </c>
      <c r="G62" s="118">
        <v>988.64800000000002</v>
      </c>
      <c r="H62" s="117">
        <v>1883.6906937086692</v>
      </c>
      <c r="M62" s="54"/>
      <c r="N62" s="119" t="s">
        <v>90</v>
      </c>
      <c r="O62" s="120">
        <v>1.2971309672468501</v>
      </c>
      <c r="P62" s="120">
        <v>8.6663837035648399</v>
      </c>
      <c r="Q62" s="120">
        <v>4.6500000000000004</v>
      </c>
      <c r="R62" s="120">
        <v>149.673844548711</v>
      </c>
      <c r="S62" s="121">
        <v>2022.4239797265504</v>
      </c>
      <c r="T62" s="121">
        <v>781.38060404839632</v>
      </c>
      <c r="W62">
        <v>0.15</v>
      </c>
      <c r="X62">
        <v>0.25</v>
      </c>
      <c r="Y62">
        <v>0.2</v>
      </c>
      <c r="Z62">
        <v>0.4</v>
      </c>
    </row>
    <row r="63" spans="2:32" x14ac:dyDescent="0.2">
      <c r="B63" s="117" t="s">
        <v>104</v>
      </c>
      <c r="C63" s="117">
        <v>1.8284965756714899</v>
      </c>
      <c r="D63" s="117">
        <v>8.6899390049738301</v>
      </c>
      <c r="E63" s="117">
        <v>210.41535212444202</v>
      </c>
      <c r="F63" s="117">
        <v>4.75</v>
      </c>
      <c r="G63" s="118">
        <v>1036.357</v>
      </c>
      <c r="H63" s="117">
        <v>1926.6983354693443</v>
      </c>
      <c r="M63" s="54"/>
      <c r="N63" s="119" t="s">
        <v>91</v>
      </c>
      <c r="O63" s="120">
        <v>1.3191426349108499</v>
      </c>
      <c r="P63" s="120">
        <v>8.4521541626318406</v>
      </c>
      <c r="Q63" s="120">
        <v>4.75</v>
      </c>
      <c r="R63" s="120">
        <v>156.07176697545</v>
      </c>
      <c r="S63" s="121">
        <v>2102.1591457845661</v>
      </c>
      <c r="T63" s="121">
        <v>657.72546893050571</v>
      </c>
      <c r="W63">
        <v>0.15</v>
      </c>
      <c r="X63">
        <v>0.25</v>
      </c>
      <c r="Y63">
        <v>0.25</v>
      </c>
      <c r="Z63">
        <v>0.35</v>
      </c>
    </row>
    <row r="64" spans="2:32" x14ac:dyDescent="0.2">
      <c r="M64" s="54"/>
      <c r="N64" s="119" t="s">
        <v>92</v>
      </c>
      <c r="O64" s="120">
        <v>1.3229579955094</v>
      </c>
      <c r="P64" s="120">
        <v>8.8583351444769303</v>
      </c>
      <c r="Q64" s="120">
        <v>4.7</v>
      </c>
      <c r="R64" s="120">
        <v>149.346121357155</v>
      </c>
      <c r="S64" s="121">
        <v>2058.8611939910897</v>
      </c>
      <c r="T64" s="121">
        <v>811.70871626985729</v>
      </c>
      <c r="W64">
        <v>0.15</v>
      </c>
      <c r="X64">
        <v>0.3</v>
      </c>
      <c r="Y64">
        <v>0.15000000000000002</v>
      </c>
      <c r="Z64">
        <v>0.4</v>
      </c>
    </row>
    <row r="65" spans="13:30" x14ac:dyDescent="0.2">
      <c r="M65" s="54"/>
      <c r="N65" s="119" t="s">
        <v>93</v>
      </c>
      <c r="O65" s="120">
        <v>1.3453583274513901</v>
      </c>
      <c r="P65" s="120">
        <v>8.6482080506233991</v>
      </c>
      <c r="Q65" s="120">
        <v>4.8</v>
      </c>
      <c r="R65" s="120">
        <v>155.564981736813</v>
      </c>
      <c r="S65" s="121">
        <v>2140.4687430745698</v>
      </c>
      <c r="T65" s="121">
        <v>688.20274454638218</v>
      </c>
      <c r="W65">
        <v>0.15</v>
      </c>
      <c r="X65">
        <v>0.35</v>
      </c>
      <c r="Y65">
        <v>0.1</v>
      </c>
      <c r="Z65">
        <v>0.4</v>
      </c>
    </row>
    <row r="66" spans="13:30" x14ac:dyDescent="0.2">
      <c r="M66" s="54"/>
      <c r="N66" s="119" t="s">
        <v>97</v>
      </c>
      <c r="O66" s="120">
        <v>1.45793681810841</v>
      </c>
      <c r="P66" s="120">
        <v>8.3264508944305593</v>
      </c>
      <c r="Q66" s="120">
        <v>4.75</v>
      </c>
      <c r="R66" s="120">
        <v>175.09702952594199</v>
      </c>
      <c r="S66" s="121">
        <v>2035.0104125449411</v>
      </c>
      <c r="T66" s="121">
        <v>829.05291772126282</v>
      </c>
      <c r="W66">
        <v>0.2</v>
      </c>
      <c r="X66">
        <v>0.15</v>
      </c>
      <c r="Y66">
        <v>0.25</v>
      </c>
      <c r="Z66">
        <v>0.4</v>
      </c>
    </row>
    <row r="67" spans="13:30" x14ac:dyDescent="0.2">
      <c r="M67" s="54"/>
      <c r="N67" s="119" t="s">
        <v>98</v>
      </c>
      <c r="O67" s="120">
        <v>1.4832520303601999</v>
      </c>
      <c r="P67" s="120">
        <v>8.7386316517898202</v>
      </c>
      <c r="Q67" s="120">
        <v>4.7</v>
      </c>
      <c r="R67" s="120">
        <v>169.73504427966199</v>
      </c>
      <c r="S67" s="121">
        <v>2018.9535328512798</v>
      </c>
      <c r="T67" s="121">
        <v>697.62860000000001</v>
      </c>
      <c r="W67">
        <v>0.2</v>
      </c>
      <c r="X67">
        <v>0.2</v>
      </c>
      <c r="Y67">
        <v>0.2</v>
      </c>
      <c r="Z67">
        <v>0.4</v>
      </c>
    </row>
    <row r="68" spans="13:30" x14ac:dyDescent="0.2">
      <c r="M68" s="54"/>
      <c r="N68" s="119" t="s">
        <v>99</v>
      </c>
      <c r="O68" s="120">
        <v>1.5114824818764001</v>
      </c>
      <c r="P68" s="120">
        <v>8.9317584194366493</v>
      </c>
      <c r="Q68" s="120">
        <v>4.75</v>
      </c>
      <c r="R68" s="120">
        <v>169.22563406856301</v>
      </c>
      <c r="S68" s="121">
        <v>2059.5858602926746</v>
      </c>
      <c r="T68" s="121">
        <v>738.58597054151755</v>
      </c>
      <c r="W68">
        <v>0.2</v>
      </c>
      <c r="X68">
        <v>0.25</v>
      </c>
      <c r="Y68">
        <v>0.15000000000000002</v>
      </c>
      <c r="Z68">
        <v>0.4</v>
      </c>
    </row>
    <row r="69" spans="13:30" x14ac:dyDescent="0.2">
      <c r="M69" s="54"/>
      <c r="N69" s="113" t="s">
        <v>102</v>
      </c>
      <c r="O69" s="114">
        <v>1.6721514244159901</v>
      </c>
      <c r="P69" s="114">
        <v>8.8118574238428806</v>
      </c>
      <c r="Q69" s="114">
        <v>4.75</v>
      </c>
      <c r="R69" s="114">
        <v>189.76151610119499</v>
      </c>
      <c r="S69" s="115">
        <v>2005.0749661120931</v>
      </c>
      <c r="T69" s="115">
        <v>865.64949999999999</v>
      </c>
    </row>
    <row r="77" spans="13:30" ht="18" x14ac:dyDescent="0.2">
      <c r="N77" s="98" t="s">
        <v>9</v>
      </c>
      <c r="O77" s="98" t="s">
        <v>63</v>
      </c>
      <c r="P77" s="98" t="s">
        <v>64</v>
      </c>
      <c r="Q77" s="98" t="s">
        <v>2</v>
      </c>
      <c r="R77" s="98" t="s">
        <v>65</v>
      </c>
      <c r="S77" s="98" t="s">
        <v>67</v>
      </c>
      <c r="T77" s="119" t="s">
        <v>106</v>
      </c>
      <c r="X77" s="18" t="s">
        <v>9</v>
      </c>
      <c r="Y77" s="18" t="s">
        <v>63</v>
      </c>
      <c r="Z77" s="119" t="s">
        <v>106</v>
      </c>
      <c r="AA77" s="18" t="s">
        <v>64</v>
      </c>
      <c r="AB77" s="18" t="s">
        <v>2</v>
      </c>
      <c r="AC77" s="18" t="s">
        <v>65</v>
      </c>
      <c r="AD77" s="18" t="s">
        <v>67</v>
      </c>
    </row>
    <row r="78" spans="13:30" x14ac:dyDescent="0.2">
      <c r="N78" t="s">
        <v>105</v>
      </c>
      <c r="O78" s="120">
        <v>1.6550075372822699</v>
      </c>
      <c r="P78" s="120">
        <v>9.4572513888154504</v>
      </c>
      <c r="Q78" s="120">
        <v>4.75</v>
      </c>
      <c r="R78" s="120">
        <v>176.1</v>
      </c>
      <c r="S78" s="40">
        <v>2028.3691082731502</v>
      </c>
      <c r="T78">
        <v>0.56196484100828203</v>
      </c>
      <c r="X78" s="18" t="s">
        <v>105</v>
      </c>
      <c r="Y78" s="55">
        <v>1.6550075372822699</v>
      </c>
      <c r="Z78" s="55">
        <v>0.56196484100828203</v>
      </c>
      <c r="AA78" s="55">
        <v>9.4572513888154504</v>
      </c>
      <c r="AB78" s="55">
        <v>4.75</v>
      </c>
      <c r="AC78" s="55">
        <v>176.1</v>
      </c>
      <c r="AD78" s="58">
        <v>2028.3691082731502</v>
      </c>
    </row>
    <row r="79" spans="13:30" x14ac:dyDescent="0.2">
      <c r="N79" s="18" t="s">
        <v>79</v>
      </c>
      <c r="O79" s="120">
        <v>1.1148872205206899</v>
      </c>
      <c r="P79" s="120">
        <v>8.5950941229472697</v>
      </c>
      <c r="Q79" s="120">
        <v>4.5999999999999996</v>
      </c>
      <c r="R79" s="120">
        <v>129.712043239195</v>
      </c>
      <c r="S79" s="121">
        <v>2010.5718731728266</v>
      </c>
      <c r="T79">
        <v>0.27389718361037302</v>
      </c>
      <c r="X79" s="18" t="s">
        <v>79</v>
      </c>
      <c r="Y79" s="55">
        <v>1.1148872205206899</v>
      </c>
      <c r="Z79" s="55">
        <v>0.27389718361037302</v>
      </c>
      <c r="AA79" s="55">
        <v>8.5950941229472697</v>
      </c>
      <c r="AB79" s="55">
        <v>4.5999999999999996</v>
      </c>
      <c r="AC79" s="55">
        <v>129.712043239195</v>
      </c>
      <c r="AD79" s="93">
        <v>2010.5718731728266</v>
      </c>
    </row>
    <row r="80" spans="13:30" x14ac:dyDescent="0.2">
      <c r="N80" s="18" t="s">
        <v>80</v>
      </c>
      <c r="O80" s="120">
        <v>1.12710788550875</v>
      </c>
      <c r="P80" s="120">
        <v>8.1854660066997003</v>
      </c>
      <c r="Q80" s="120">
        <v>4.6500000000000004</v>
      </c>
      <c r="R80" s="120">
        <v>137.696239235033</v>
      </c>
      <c r="S80" s="121">
        <v>2053.724477078887</v>
      </c>
      <c r="T80">
        <v>0.28531384833646201</v>
      </c>
      <c r="X80" s="18" t="s">
        <v>80</v>
      </c>
      <c r="Y80" s="55">
        <v>1.12710788550875</v>
      </c>
      <c r="Z80" s="55">
        <v>0.28531384833646201</v>
      </c>
      <c r="AA80" s="55">
        <v>8.1854660066997003</v>
      </c>
      <c r="AB80" s="55">
        <v>4.6500000000000004</v>
      </c>
      <c r="AC80" s="55">
        <v>137.696239235033</v>
      </c>
      <c r="AD80" s="93">
        <v>2053.724477078887</v>
      </c>
    </row>
    <row r="81" spans="14:30" x14ac:dyDescent="0.2">
      <c r="N81" s="18" t="s">
        <v>81</v>
      </c>
      <c r="O81" s="120">
        <v>1.13833497905463</v>
      </c>
      <c r="P81" s="120">
        <v>8.7858843261461104</v>
      </c>
      <c r="Q81" s="120">
        <v>4.6500000000000004</v>
      </c>
      <c r="R81" s="120">
        <v>129.56407537338399</v>
      </c>
      <c r="S81" s="121">
        <v>2044.5386456574402</v>
      </c>
      <c r="T81">
        <v>0.28752518587179798</v>
      </c>
      <c r="X81" s="18" t="s">
        <v>81</v>
      </c>
      <c r="Y81" s="55">
        <v>1.13833497905463</v>
      </c>
      <c r="Z81" s="55">
        <v>0.28752518587179798</v>
      </c>
      <c r="AA81" s="55">
        <v>8.7858843261461104</v>
      </c>
      <c r="AB81" s="55">
        <v>4.6500000000000004</v>
      </c>
      <c r="AC81" s="55">
        <v>129.56407537338399</v>
      </c>
      <c r="AD81" s="93">
        <v>2044.5386456574402</v>
      </c>
    </row>
    <row r="82" spans="14:30" x14ac:dyDescent="0.2">
      <c r="N82" s="18" t="s">
        <v>82</v>
      </c>
      <c r="O82" s="120">
        <v>1.15192303263447</v>
      </c>
      <c r="P82" s="120">
        <v>8.3809227090950795</v>
      </c>
      <c r="Q82" s="120">
        <v>4.7</v>
      </c>
      <c r="R82" s="120">
        <v>137.44584846062199</v>
      </c>
      <c r="S82" s="121">
        <v>2097.9103656809903</v>
      </c>
      <c r="T82">
        <v>0.29952650552312199</v>
      </c>
      <c r="X82" s="18" t="s">
        <v>82</v>
      </c>
      <c r="Y82" s="55">
        <v>1.15192303263447</v>
      </c>
      <c r="Z82" s="55">
        <v>0.29952650552312199</v>
      </c>
      <c r="AA82" s="55">
        <v>8.3809227090950795</v>
      </c>
      <c r="AB82" s="55">
        <v>4.7</v>
      </c>
      <c r="AC82" s="55">
        <v>137.44584846062199</v>
      </c>
      <c r="AD82" s="93">
        <v>2097.9103656809903</v>
      </c>
    </row>
    <row r="83" spans="14:30" x14ac:dyDescent="0.2">
      <c r="N83" s="18" t="s">
        <v>83</v>
      </c>
      <c r="O83" s="120">
        <v>1.1603376357769799</v>
      </c>
      <c r="P83" s="120">
        <v>8.9760871082756299</v>
      </c>
      <c r="Q83" s="120">
        <v>4.7</v>
      </c>
      <c r="R83" s="120">
        <v>129.26987247117799</v>
      </c>
      <c r="S83" s="121">
        <v>2073.198583010284</v>
      </c>
      <c r="T83">
        <v>0.30067855304663399</v>
      </c>
      <c r="X83" s="18" t="s">
        <v>83</v>
      </c>
      <c r="Y83" s="55">
        <v>1.1603376357769799</v>
      </c>
      <c r="Z83" s="55">
        <v>0.30067855304663399</v>
      </c>
      <c r="AA83" s="55">
        <v>8.9760871082756299</v>
      </c>
      <c r="AB83" s="55">
        <v>4.7</v>
      </c>
      <c r="AC83" s="55">
        <v>129.26987247117799</v>
      </c>
      <c r="AD83" s="93">
        <v>2073.198583010284</v>
      </c>
    </row>
    <row r="84" spans="14:30" x14ac:dyDescent="0.2">
      <c r="N84" s="18" t="s">
        <v>84</v>
      </c>
      <c r="O84" s="120">
        <v>1.17554942661464</v>
      </c>
      <c r="P84" s="120">
        <v>8.5757649578045303</v>
      </c>
      <c r="Q84" s="120">
        <v>4.75</v>
      </c>
      <c r="R84" s="120">
        <v>137.07808369267499</v>
      </c>
      <c r="S84" s="121">
        <v>2132.4584595876681</v>
      </c>
      <c r="T84">
        <v>0.31338875906011499</v>
      </c>
      <c r="X84" s="18" t="s">
        <v>84</v>
      </c>
      <c r="Y84" s="55">
        <v>1.17554942661464</v>
      </c>
      <c r="Z84" s="55">
        <v>0.31338875906011499</v>
      </c>
      <c r="AA84" s="55">
        <v>8.5757649578045303</v>
      </c>
      <c r="AB84" s="55">
        <v>4.75</v>
      </c>
      <c r="AC84" s="55">
        <v>137.07808369267499</v>
      </c>
      <c r="AD84" s="93">
        <v>2132.4584595876681</v>
      </c>
    </row>
    <row r="85" spans="14:30" x14ac:dyDescent="0.2">
      <c r="N85" s="124" t="s">
        <v>89</v>
      </c>
      <c r="O85" s="120">
        <v>1.29180777073493</v>
      </c>
      <c r="P85" s="120">
        <v>8.2554777841073701</v>
      </c>
      <c r="Q85" s="120">
        <v>4.7</v>
      </c>
      <c r="R85" s="120">
        <v>156.47886221943401</v>
      </c>
      <c r="S85" s="121">
        <v>2051.9796802401179</v>
      </c>
      <c r="T85">
        <v>0.36675300136931399</v>
      </c>
      <c r="X85" s="18" t="s">
        <v>89</v>
      </c>
      <c r="Y85" s="55">
        <v>1.29180777073493</v>
      </c>
      <c r="Z85" s="55">
        <v>0.36675300136931399</v>
      </c>
      <c r="AA85" s="55">
        <v>8.2554777841073701</v>
      </c>
      <c r="AB85" s="55">
        <v>4.7</v>
      </c>
      <c r="AC85" s="55">
        <v>156.47886221943401</v>
      </c>
      <c r="AD85" s="93">
        <v>2051.9796802401179</v>
      </c>
    </row>
    <row r="86" spans="14:30" x14ac:dyDescent="0.2">
      <c r="N86" s="18" t="s">
        <v>90</v>
      </c>
      <c r="O86" s="120">
        <v>1.2971309672468501</v>
      </c>
      <c r="P86" s="120">
        <v>8.6663837035648399</v>
      </c>
      <c r="Q86" s="120">
        <v>4.6500000000000004</v>
      </c>
      <c r="R86" s="120">
        <v>149.673844548711</v>
      </c>
      <c r="S86" s="121">
        <v>2022.4239797265504</v>
      </c>
      <c r="T86">
        <v>0.36251611118437599</v>
      </c>
      <c r="X86" s="18" t="s">
        <v>90</v>
      </c>
      <c r="Y86" s="55">
        <v>1.2971309672468501</v>
      </c>
      <c r="Z86" s="55">
        <v>0.36251611118437599</v>
      </c>
      <c r="AA86" s="55">
        <v>8.6663837035648399</v>
      </c>
      <c r="AB86" s="55">
        <v>4.6500000000000004</v>
      </c>
      <c r="AC86" s="55">
        <v>149.673844548711</v>
      </c>
      <c r="AD86" s="93">
        <v>2022.4239797265504</v>
      </c>
    </row>
    <row r="87" spans="14:30" x14ac:dyDescent="0.2">
      <c r="N87" s="18" t="s">
        <v>91</v>
      </c>
      <c r="O87" s="120">
        <v>1.3191426349108499</v>
      </c>
      <c r="P87" s="120">
        <v>8.4521541626318406</v>
      </c>
      <c r="Q87" s="120">
        <v>4.75</v>
      </c>
      <c r="R87" s="120">
        <v>156.07176697545</v>
      </c>
      <c r="S87" s="121">
        <v>2102.1591457845661</v>
      </c>
      <c r="T87">
        <v>0.38347561899112098</v>
      </c>
      <c r="X87" s="18" t="s">
        <v>91</v>
      </c>
      <c r="Y87" s="55">
        <v>1.3191426349108499</v>
      </c>
      <c r="Z87" s="55">
        <v>0.38347561899112098</v>
      </c>
      <c r="AA87" s="55">
        <v>8.4521541626318406</v>
      </c>
      <c r="AB87" s="55">
        <v>4.75</v>
      </c>
      <c r="AC87" s="55">
        <v>156.07176697545</v>
      </c>
      <c r="AD87" s="93">
        <v>2102.1591457845661</v>
      </c>
    </row>
    <row r="88" spans="14:30" x14ac:dyDescent="0.2">
      <c r="N88" s="18" t="s">
        <v>92</v>
      </c>
      <c r="O88" s="120">
        <v>1.3229579955094</v>
      </c>
      <c r="P88" s="120">
        <v>8.8583351444769303</v>
      </c>
      <c r="Q88" s="120">
        <v>4.7</v>
      </c>
      <c r="R88" s="120">
        <v>149.346121357155</v>
      </c>
      <c r="S88" s="121">
        <v>2058.8611939910897</v>
      </c>
      <c r="T88">
        <v>0.37871778984904803</v>
      </c>
      <c r="X88" s="18" t="s">
        <v>92</v>
      </c>
      <c r="Y88" s="55">
        <v>1.3229579955094</v>
      </c>
      <c r="Z88" s="55">
        <v>0.37871778984904803</v>
      </c>
      <c r="AA88" s="55">
        <v>8.8583351444769303</v>
      </c>
      <c r="AB88" s="55">
        <v>4.7</v>
      </c>
      <c r="AC88" s="55">
        <v>149.346121357155</v>
      </c>
      <c r="AD88" s="93">
        <v>2058.8611939910897</v>
      </c>
    </row>
    <row r="89" spans="14:30" x14ac:dyDescent="0.2">
      <c r="N89" s="18" t="s">
        <v>93</v>
      </c>
      <c r="O89" s="120">
        <v>1.3453583274513901</v>
      </c>
      <c r="P89" s="120">
        <v>8.6482080506233991</v>
      </c>
      <c r="Q89" s="120">
        <v>4.8</v>
      </c>
      <c r="R89" s="120">
        <v>155.564981736813</v>
      </c>
      <c r="S89" s="121">
        <v>2140.4687430745698</v>
      </c>
      <c r="T89">
        <v>0.39983935462459103</v>
      </c>
      <c r="X89" s="18" t="s">
        <v>93</v>
      </c>
      <c r="Y89" s="55">
        <v>1.3453583274513901</v>
      </c>
      <c r="Z89" s="55">
        <v>0.39983935462459103</v>
      </c>
      <c r="AA89" s="55">
        <v>8.6482080506233991</v>
      </c>
      <c r="AB89" s="55">
        <v>4.8</v>
      </c>
      <c r="AC89" s="55">
        <v>155.564981736813</v>
      </c>
      <c r="AD89" s="93">
        <v>2140.4687430745698</v>
      </c>
    </row>
    <row r="90" spans="14:30" x14ac:dyDescent="0.2">
      <c r="N90" s="18" t="s">
        <v>97</v>
      </c>
      <c r="O90" s="120">
        <v>1.45793681810841</v>
      </c>
      <c r="P90" s="120">
        <v>8.3264508944305593</v>
      </c>
      <c r="Q90" s="120">
        <v>4.75</v>
      </c>
      <c r="R90" s="120">
        <v>175.09702952594199</v>
      </c>
      <c r="S90" s="121">
        <v>2035.0104125449411</v>
      </c>
      <c r="T90">
        <v>0.45538418600583103</v>
      </c>
      <c r="X90" s="18" t="s">
        <v>97</v>
      </c>
      <c r="Y90" s="55">
        <v>1.45793681810841</v>
      </c>
      <c r="Z90" s="55">
        <v>0.45538418600583103</v>
      </c>
      <c r="AA90" s="55">
        <v>8.3264508944305593</v>
      </c>
      <c r="AB90" s="55">
        <v>4.75</v>
      </c>
      <c r="AC90" s="55">
        <v>175.09702952594199</v>
      </c>
      <c r="AD90" s="93">
        <v>2035.0104125449411</v>
      </c>
    </row>
    <row r="91" spans="14:30" x14ac:dyDescent="0.2">
      <c r="N91" s="119" t="s">
        <v>98</v>
      </c>
      <c r="O91" s="120">
        <v>1.4832520303601999</v>
      </c>
      <c r="P91" s="120">
        <v>8.7386316517898202</v>
      </c>
      <c r="Q91" s="120">
        <v>4.7</v>
      </c>
      <c r="R91" s="120">
        <v>169.73504427966199</v>
      </c>
      <c r="S91" s="121">
        <v>2018.9535328512798</v>
      </c>
      <c r="T91">
        <v>0.46098244031071101</v>
      </c>
      <c r="X91" s="18" t="s">
        <v>98</v>
      </c>
      <c r="Y91" s="55">
        <v>1.4832520303601999</v>
      </c>
      <c r="Z91" s="55">
        <v>0.46098244031071101</v>
      </c>
      <c r="AA91" s="55">
        <v>8.7386316517898202</v>
      </c>
      <c r="AB91" s="55">
        <v>4.7</v>
      </c>
      <c r="AC91" s="55">
        <v>169.73504427966199</v>
      </c>
      <c r="AD91" s="93">
        <v>2018.9535328512798</v>
      </c>
    </row>
    <row r="92" spans="14:30" x14ac:dyDescent="0.2">
      <c r="N92" s="119" t="s">
        <v>99</v>
      </c>
      <c r="O92" s="120">
        <v>1.5114824818764001</v>
      </c>
      <c r="P92" s="120">
        <v>8.9317584194366493</v>
      </c>
      <c r="Q92" s="120">
        <v>4.75</v>
      </c>
      <c r="R92" s="120">
        <v>169.22563406856301</v>
      </c>
      <c r="S92" s="121">
        <v>2059.5858602926746</v>
      </c>
      <c r="T92">
        <v>0.479763492234005</v>
      </c>
      <c r="X92" s="18" t="s">
        <v>99</v>
      </c>
      <c r="Y92" s="55">
        <v>1.5114824818764001</v>
      </c>
      <c r="Z92" s="55">
        <v>0.479763492234005</v>
      </c>
      <c r="AA92" s="55">
        <v>8.9317584194366493</v>
      </c>
      <c r="AB92" s="55">
        <v>4.75</v>
      </c>
      <c r="AC92" s="55">
        <v>169.22563406856301</v>
      </c>
      <c r="AD92" s="93">
        <v>2059.5858602926746</v>
      </c>
    </row>
    <row r="93" spans="14:30" x14ac:dyDescent="0.2">
      <c r="N93" s="113" t="s">
        <v>102</v>
      </c>
      <c r="O93" s="114">
        <v>1.6721514244159901</v>
      </c>
      <c r="P93" s="114">
        <v>8.8118574238428806</v>
      </c>
      <c r="Q93" s="114">
        <v>4.75</v>
      </c>
      <c r="R93" s="114">
        <v>189.76151610119499</v>
      </c>
      <c r="S93" s="115">
        <v>2005.0749661120931</v>
      </c>
      <c r="T93">
        <v>0.56796487896979497</v>
      </c>
      <c r="X93" s="18" t="s">
        <v>102</v>
      </c>
      <c r="Y93" s="55">
        <v>1.6721514244159901</v>
      </c>
      <c r="Z93" s="55">
        <v>0.56796487896979497</v>
      </c>
      <c r="AA93" s="55">
        <v>8.8118574238428806</v>
      </c>
      <c r="AB93" s="55">
        <v>4.75</v>
      </c>
      <c r="AC93" s="55">
        <v>189.76151610119499</v>
      </c>
      <c r="AD93" s="93">
        <v>2005.0749661120931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EC03-AF50-4E4B-86A2-E4B58E3D12BF}">
  <dimension ref="C2:L37"/>
  <sheetViews>
    <sheetView topLeftCell="E1" workbookViewId="0">
      <selection activeCell="K33" sqref="K33:L33"/>
    </sheetView>
  </sheetViews>
  <sheetFormatPr baseColWidth="10" defaultRowHeight="16" x14ac:dyDescent="0.2"/>
  <sheetData>
    <row r="2" spans="3:12" x14ac:dyDescent="0.2">
      <c r="C2" t="s">
        <v>8</v>
      </c>
      <c r="D2" t="s">
        <v>5</v>
      </c>
      <c r="E2" t="s">
        <v>4</v>
      </c>
      <c r="F2" t="s">
        <v>7</v>
      </c>
      <c r="G2" t="s">
        <v>0</v>
      </c>
      <c r="H2" t="s">
        <v>46</v>
      </c>
      <c r="I2" t="s">
        <v>2</v>
      </c>
      <c r="J2" t="s">
        <v>3</v>
      </c>
      <c r="K2" t="s">
        <v>57</v>
      </c>
      <c r="L2" t="s">
        <v>110</v>
      </c>
    </row>
    <row r="3" spans="3:12" x14ac:dyDescent="0.2">
      <c r="C3" s="125">
        <v>0.1</v>
      </c>
      <c r="D3" s="125">
        <v>0.2</v>
      </c>
      <c r="E3" s="125">
        <v>0.2</v>
      </c>
      <c r="F3" s="125">
        <v>0.5</v>
      </c>
      <c r="G3" s="125">
        <v>0.88754382129201403</v>
      </c>
      <c r="H3" s="125">
        <v>118.484021531466</v>
      </c>
      <c r="I3" s="125">
        <v>4.5999999999999996</v>
      </c>
      <c r="J3" s="125">
        <v>7.49083133590557</v>
      </c>
      <c r="K3">
        <v>616.16553580803418</v>
      </c>
      <c r="L3">
        <v>2035.5407441293564</v>
      </c>
    </row>
    <row r="4" spans="3:12" x14ac:dyDescent="0.2">
      <c r="C4">
        <v>0.1</v>
      </c>
      <c r="D4">
        <v>0.2</v>
      </c>
      <c r="E4">
        <v>0.25</v>
      </c>
      <c r="F4">
        <v>0.45</v>
      </c>
      <c r="G4">
        <v>0.91165653091501697</v>
      </c>
      <c r="H4">
        <v>118.542351694319</v>
      </c>
      <c r="I4">
        <v>4.6500000000000004</v>
      </c>
      <c r="J4">
        <v>7.6905554671791396</v>
      </c>
    </row>
    <row r="5" spans="3:12" x14ac:dyDescent="0.2">
      <c r="C5">
        <v>0.1</v>
      </c>
      <c r="D5">
        <v>0.25</v>
      </c>
      <c r="E5">
        <v>0.15</v>
      </c>
      <c r="F5">
        <v>0.5</v>
      </c>
      <c r="G5">
        <v>1.0233779498382001</v>
      </c>
      <c r="H5">
        <v>135.41815186307298</v>
      </c>
      <c r="I5">
        <v>4.6500000000000004</v>
      </c>
      <c r="J5">
        <v>7.5571696686052796</v>
      </c>
    </row>
    <row r="6" spans="3:12" x14ac:dyDescent="0.2">
      <c r="C6">
        <v>0.15</v>
      </c>
      <c r="D6">
        <v>0.1</v>
      </c>
      <c r="E6">
        <v>0.35</v>
      </c>
      <c r="F6">
        <v>0.4</v>
      </c>
      <c r="G6">
        <v>0.80700370841203894</v>
      </c>
      <c r="H6">
        <v>100.270713742777</v>
      </c>
      <c r="I6">
        <v>4.55</v>
      </c>
      <c r="J6">
        <v>8.0482493670308894</v>
      </c>
    </row>
    <row r="7" spans="3:12" x14ac:dyDescent="0.2">
      <c r="C7">
        <v>0.15</v>
      </c>
      <c r="D7">
        <v>0.1</v>
      </c>
      <c r="E7">
        <v>0.4</v>
      </c>
      <c r="F7">
        <v>0.35</v>
      </c>
      <c r="G7">
        <v>0.82683896174330396</v>
      </c>
      <c r="H7">
        <v>100.32856952403701</v>
      </c>
      <c r="I7">
        <v>4.5999999999999996</v>
      </c>
      <c r="J7">
        <v>8.2413111805128505</v>
      </c>
    </row>
    <row r="8" spans="3:12" x14ac:dyDescent="0.2">
      <c r="C8">
        <v>0.15</v>
      </c>
      <c r="D8">
        <v>0.15</v>
      </c>
      <c r="E8">
        <v>0.2</v>
      </c>
      <c r="F8">
        <v>0.5</v>
      </c>
      <c r="G8">
        <v>0.916439440441291</v>
      </c>
      <c r="H8">
        <v>118.616643599789</v>
      </c>
      <c r="I8">
        <v>4.5</v>
      </c>
      <c r="J8">
        <v>7.7260611380418602</v>
      </c>
    </row>
    <row r="9" spans="3:12" x14ac:dyDescent="0.2">
      <c r="C9">
        <v>0.15</v>
      </c>
      <c r="D9">
        <v>0.15</v>
      </c>
      <c r="E9">
        <v>0.25</v>
      </c>
      <c r="F9">
        <v>0.45</v>
      </c>
      <c r="G9">
        <v>0.94142644429552902</v>
      </c>
      <c r="H9">
        <v>118.84394479021799</v>
      </c>
      <c r="I9">
        <v>4.55</v>
      </c>
      <c r="J9">
        <v>7.9215347989106801</v>
      </c>
    </row>
    <row r="10" spans="3:12" x14ac:dyDescent="0.2">
      <c r="C10" s="125">
        <v>0.15</v>
      </c>
      <c r="D10" s="125">
        <v>0.15</v>
      </c>
      <c r="E10" s="125">
        <v>0.3</v>
      </c>
      <c r="F10" s="125">
        <v>0.4</v>
      </c>
      <c r="G10" s="125">
        <v>0.96505390744334896</v>
      </c>
      <c r="H10" s="125">
        <v>118.90177465714299</v>
      </c>
      <c r="I10" s="125">
        <v>4.5999999999999996</v>
      </c>
      <c r="J10" s="125">
        <v>8.1163961616730198</v>
      </c>
      <c r="K10">
        <v>762.11579205615828</v>
      </c>
      <c r="L10">
        <v>2034.4372263600326</v>
      </c>
    </row>
    <row r="11" spans="3:12" x14ac:dyDescent="0.2">
      <c r="C11" s="125">
        <v>0.15</v>
      </c>
      <c r="D11" s="125">
        <v>0.15</v>
      </c>
      <c r="E11" s="125">
        <v>0.35</v>
      </c>
      <c r="F11" s="125">
        <v>0.35</v>
      </c>
      <c r="G11" s="125">
        <v>0.98737486707834299</v>
      </c>
      <c r="H11" s="125">
        <v>118.80840764103701</v>
      </c>
      <c r="I11" s="125">
        <v>4.6500000000000004</v>
      </c>
      <c r="J11" s="125">
        <v>8.3106480987571398</v>
      </c>
      <c r="K11">
        <v>779.98084967469015</v>
      </c>
      <c r="L11">
        <v>2074.3653663711702</v>
      </c>
    </row>
    <row r="12" spans="3:12" x14ac:dyDescent="0.2">
      <c r="C12">
        <v>0.15</v>
      </c>
      <c r="D12">
        <v>0.2</v>
      </c>
      <c r="E12">
        <v>0.15</v>
      </c>
      <c r="F12">
        <v>0.5</v>
      </c>
      <c r="G12">
        <v>1.0737672607677899</v>
      </c>
      <c r="H12">
        <v>137.791470805816</v>
      </c>
      <c r="I12">
        <v>4.55</v>
      </c>
      <c r="J12">
        <v>7.7926975776389504</v>
      </c>
    </row>
    <row r="13" spans="3:12" x14ac:dyDescent="0.2">
      <c r="C13">
        <v>0.15</v>
      </c>
      <c r="D13">
        <v>0.2</v>
      </c>
      <c r="E13">
        <v>0.2</v>
      </c>
      <c r="F13">
        <v>0.45</v>
      </c>
      <c r="G13">
        <v>1.1010697241617899</v>
      </c>
      <c r="H13">
        <v>137.816461191375</v>
      </c>
      <c r="I13">
        <v>4.5999999999999996</v>
      </c>
      <c r="J13">
        <v>7.98939193942023</v>
      </c>
    </row>
    <row r="14" spans="3:12" x14ac:dyDescent="0.2">
      <c r="C14">
        <v>0.15</v>
      </c>
      <c r="D14">
        <v>0.2</v>
      </c>
      <c r="E14">
        <v>0.25</v>
      </c>
      <c r="F14">
        <v>0.4</v>
      </c>
      <c r="G14">
        <v>1.12710788550875</v>
      </c>
      <c r="H14">
        <v>137.696239235033</v>
      </c>
      <c r="I14">
        <v>4.6500000000000004</v>
      </c>
      <c r="J14">
        <v>8.1854660066997003</v>
      </c>
    </row>
    <row r="15" spans="3:12" x14ac:dyDescent="0.2">
      <c r="C15">
        <v>0.15</v>
      </c>
      <c r="D15">
        <v>0.2</v>
      </c>
      <c r="E15">
        <v>0.3</v>
      </c>
      <c r="F15">
        <v>0.35</v>
      </c>
      <c r="G15">
        <v>1.15192303263447</v>
      </c>
      <c r="H15">
        <v>137.44584846062199</v>
      </c>
      <c r="I15">
        <v>4.7</v>
      </c>
      <c r="J15">
        <v>8.3809227090950795</v>
      </c>
    </row>
    <row r="16" spans="3:12" x14ac:dyDescent="0.2">
      <c r="C16">
        <v>0.15</v>
      </c>
      <c r="D16">
        <v>0.25</v>
      </c>
      <c r="E16">
        <v>0.1</v>
      </c>
      <c r="F16">
        <v>0.5</v>
      </c>
      <c r="G16">
        <v>1.2336708791414499</v>
      </c>
      <c r="H16">
        <v>156.95067720294401</v>
      </c>
      <c r="I16">
        <v>4.5999999999999996</v>
      </c>
      <c r="J16">
        <v>7.8602456588719196</v>
      </c>
    </row>
    <row r="17" spans="3:10" x14ac:dyDescent="0.2">
      <c r="C17">
        <v>0.15</v>
      </c>
      <c r="D17">
        <v>0.25</v>
      </c>
      <c r="E17">
        <v>0.15</v>
      </c>
      <c r="F17">
        <v>0.45</v>
      </c>
      <c r="G17">
        <v>1.2633276737366801</v>
      </c>
      <c r="H17">
        <v>156.775886039254</v>
      </c>
      <c r="I17">
        <v>4.6500000000000004</v>
      </c>
      <c r="J17">
        <v>8.0581759456321596</v>
      </c>
    </row>
    <row r="18" spans="3:10" x14ac:dyDescent="0.2">
      <c r="C18">
        <v>0.15</v>
      </c>
      <c r="D18">
        <v>0.25</v>
      </c>
      <c r="E18">
        <v>0.2</v>
      </c>
      <c r="F18">
        <v>0.4</v>
      </c>
      <c r="G18">
        <v>1.29180777073493</v>
      </c>
      <c r="H18">
        <v>156.47886221943401</v>
      </c>
      <c r="I18">
        <v>4.7</v>
      </c>
      <c r="J18">
        <v>8.2554777841073701</v>
      </c>
    </row>
    <row r="19" spans="3:10" x14ac:dyDescent="0.2">
      <c r="C19">
        <v>0.15</v>
      </c>
      <c r="D19">
        <v>0.3</v>
      </c>
      <c r="E19">
        <v>0.05</v>
      </c>
      <c r="F19">
        <v>0.5</v>
      </c>
      <c r="G19">
        <v>1.3949069124217399</v>
      </c>
      <c r="H19">
        <v>175.93081483999001</v>
      </c>
      <c r="I19">
        <v>4.6500000000000004</v>
      </c>
      <c r="J19">
        <v>7.9287242186106903</v>
      </c>
    </row>
    <row r="20" spans="3:10" x14ac:dyDescent="0.2">
      <c r="C20">
        <v>0.15</v>
      </c>
      <c r="D20">
        <v>0.3</v>
      </c>
      <c r="E20">
        <v>0.1</v>
      </c>
      <c r="F20">
        <v>0.45</v>
      </c>
      <c r="G20">
        <v>1.42697012590094</v>
      </c>
      <c r="H20">
        <v>175.56430115323198</v>
      </c>
      <c r="I20">
        <v>4.7</v>
      </c>
      <c r="J20">
        <v>8.1279059383233196</v>
      </c>
    </row>
    <row r="21" spans="3:10" x14ac:dyDescent="0.2">
      <c r="C21">
        <v>0.2</v>
      </c>
      <c r="D21">
        <v>0.1</v>
      </c>
      <c r="E21">
        <v>0.2</v>
      </c>
      <c r="F21">
        <v>0.5</v>
      </c>
      <c r="G21">
        <v>0.86456144135129898</v>
      </c>
      <c r="H21">
        <v>108.71829867782499</v>
      </c>
      <c r="I21">
        <v>4.4000000000000004</v>
      </c>
      <c r="J21">
        <v>7.9523084141827098</v>
      </c>
    </row>
    <row r="22" spans="3:10" x14ac:dyDescent="0.2">
      <c r="C22">
        <v>0.2</v>
      </c>
      <c r="D22">
        <v>0.1</v>
      </c>
      <c r="E22">
        <v>0.25</v>
      </c>
      <c r="F22">
        <v>0.45</v>
      </c>
      <c r="G22">
        <v>0.89071502998067398</v>
      </c>
      <c r="H22">
        <v>109.374634528957</v>
      </c>
      <c r="I22">
        <v>4.45</v>
      </c>
      <c r="J22">
        <v>8.1437074858966003</v>
      </c>
    </row>
    <row r="23" spans="3:10" x14ac:dyDescent="0.2">
      <c r="C23">
        <v>0.2</v>
      </c>
      <c r="D23">
        <v>0.1</v>
      </c>
      <c r="E23">
        <v>0.3</v>
      </c>
      <c r="F23">
        <v>0.4</v>
      </c>
      <c r="G23">
        <v>0.91508035321565395</v>
      </c>
      <c r="H23">
        <v>109.79402834253101</v>
      </c>
      <c r="I23">
        <v>4.5</v>
      </c>
      <c r="J23">
        <v>8.3345184344710201</v>
      </c>
    </row>
    <row r="24" spans="3:10" x14ac:dyDescent="0.2">
      <c r="C24">
        <v>0.2</v>
      </c>
      <c r="D24">
        <v>0.15</v>
      </c>
      <c r="E24">
        <v>0.15</v>
      </c>
      <c r="F24">
        <v>0.5</v>
      </c>
      <c r="G24">
        <v>1.0352456672520001</v>
      </c>
      <c r="H24">
        <v>129.09633472911901</v>
      </c>
      <c r="I24">
        <v>4.45</v>
      </c>
      <c r="J24">
        <v>8.01917164746963</v>
      </c>
    </row>
    <row r="25" spans="3:10" x14ac:dyDescent="0.2">
      <c r="C25">
        <v>0.2</v>
      </c>
      <c r="D25">
        <v>0.15</v>
      </c>
      <c r="E25">
        <v>0.2</v>
      </c>
      <c r="F25">
        <v>0.45</v>
      </c>
      <c r="G25">
        <v>1.0634174141825301</v>
      </c>
      <c r="H25">
        <v>129.49963649185599</v>
      </c>
      <c r="I25">
        <v>4.5</v>
      </c>
      <c r="J25">
        <v>8.2117405344948899</v>
      </c>
    </row>
    <row r="26" spans="3:10" x14ac:dyDescent="0.2">
      <c r="C26">
        <v>0.2</v>
      </c>
      <c r="D26">
        <v>0.15</v>
      </c>
      <c r="E26">
        <v>0.25</v>
      </c>
      <c r="F26">
        <v>0.4</v>
      </c>
      <c r="G26">
        <v>1.0899373832560399</v>
      </c>
      <c r="H26">
        <v>129.69710923917</v>
      </c>
      <c r="I26">
        <v>4.55</v>
      </c>
      <c r="J26">
        <v>8.4037137731891605</v>
      </c>
    </row>
    <row r="27" spans="3:10" x14ac:dyDescent="0.2">
      <c r="C27">
        <v>0.2</v>
      </c>
      <c r="D27">
        <v>0.2</v>
      </c>
      <c r="E27">
        <v>0.1</v>
      </c>
      <c r="F27">
        <v>0.5</v>
      </c>
      <c r="G27">
        <v>1.2109621921248499</v>
      </c>
      <c r="H27">
        <v>149.74309209963798</v>
      </c>
      <c r="I27">
        <v>4.5</v>
      </c>
      <c r="J27">
        <v>8.0869319255080505</v>
      </c>
    </row>
    <row r="28" spans="3:10" x14ac:dyDescent="0.2">
      <c r="C28">
        <v>0.2</v>
      </c>
      <c r="D28">
        <v>0.2</v>
      </c>
      <c r="E28">
        <v>0.15</v>
      </c>
      <c r="F28">
        <v>0.45</v>
      </c>
      <c r="G28">
        <v>1.24119261612304</v>
      </c>
      <c r="H28">
        <v>149.89009137186</v>
      </c>
      <c r="I28">
        <v>4.55</v>
      </c>
      <c r="J28">
        <v>8.2806848989356396</v>
      </c>
    </row>
    <row r="29" spans="3:10" x14ac:dyDescent="0.2">
      <c r="C29">
        <v>0.2</v>
      </c>
      <c r="D29">
        <v>0.2</v>
      </c>
      <c r="E29">
        <v>0.2</v>
      </c>
      <c r="F29">
        <v>0.4</v>
      </c>
      <c r="G29">
        <v>1.2698939554619</v>
      </c>
      <c r="H29">
        <v>149.86060294258399</v>
      </c>
      <c r="I29">
        <v>4.5999999999999996</v>
      </c>
      <c r="J29">
        <v>8.4738345537581807</v>
      </c>
    </row>
    <row r="30" spans="3:10" x14ac:dyDescent="0.2">
      <c r="C30">
        <v>0.2</v>
      </c>
      <c r="D30">
        <v>0.25</v>
      </c>
      <c r="E30">
        <v>0.05</v>
      </c>
      <c r="F30">
        <v>0.5</v>
      </c>
      <c r="G30">
        <v>1.3904293323366399</v>
      </c>
      <c r="H30">
        <v>170.48752598142698</v>
      </c>
      <c r="I30">
        <v>4.55</v>
      </c>
      <c r="J30">
        <v>8.1556074224933006</v>
      </c>
    </row>
    <row r="31" spans="3:10" x14ac:dyDescent="0.2">
      <c r="C31">
        <v>0.2</v>
      </c>
      <c r="D31">
        <v>0.25</v>
      </c>
      <c r="E31">
        <v>0.1</v>
      </c>
      <c r="F31">
        <v>0.45</v>
      </c>
      <c r="G31">
        <v>1.42277248104714</v>
      </c>
      <c r="H31">
        <v>170.38050730931201</v>
      </c>
      <c r="I31">
        <v>4.5999999999999996</v>
      </c>
      <c r="J31">
        <v>8.3505590135625702</v>
      </c>
    </row>
    <row r="32" spans="3:10" x14ac:dyDescent="0.2">
      <c r="C32">
        <v>0.2</v>
      </c>
      <c r="D32">
        <v>0.3</v>
      </c>
      <c r="E32">
        <v>0.05</v>
      </c>
      <c r="F32">
        <v>0.45</v>
      </c>
      <c r="G32">
        <v>1.6070381159112199</v>
      </c>
      <c r="H32">
        <v>190.828316722979</v>
      </c>
      <c r="I32">
        <v>4.6500000000000004</v>
      </c>
      <c r="J32">
        <v>8.4213818132878</v>
      </c>
    </row>
    <row r="33" spans="3:12" x14ac:dyDescent="0.2">
      <c r="C33" s="125">
        <v>0.25</v>
      </c>
      <c r="D33" s="125">
        <v>0.1</v>
      </c>
      <c r="E33" s="125">
        <v>0.15</v>
      </c>
      <c r="F33" s="125">
        <v>0.5</v>
      </c>
      <c r="G33" s="125">
        <v>0.93326191904547096</v>
      </c>
      <c r="H33" s="125">
        <v>113.299760363514</v>
      </c>
      <c r="I33" s="125">
        <v>4.3499999999999996</v>
      </c>
      <c r="J33" s="125">
        <v>8.2371040861089995</v>
      </c>
      <c r="K33">
        <v>803.07746320450531</v>
      </c>
      <c r="L33">
        <v>1835.4006248916912</v>
      </c>
    </row>
    <row r="34" spans="3:12" x14ac:dyDescent="0.2">
      <c r="C34">
        <v>0.25</v>
      </c>
      <c r="D34">
        <v>0.1</v>
      </c>
      <c r="E34">
        <v>0.2</v>
      </c>
      <c r="F34">
        <v>0.45</v>
      </c>
      <c r="G34">
        <v>0.962656076855677</v>
      </c>
      <c r="H34">
        <v>114.25214133379801</v>
      </c>
      <c r="I34">
        <v>4.4000000000000004</v>
      </c>
      <c r="J34">
        <v>8.4257158388234501</v>
      </c>
    </row>
    <row r="35" spans="3:12" x14ac:dyDescent="0.2">
      <c r="C35">
        <v>0.25</v>
      </c>
      <c r="D35">
        <v>0.15</v>
      </c>
      <c r="E35">
        <v>0.1</v>
      </c>
      <c r="F35">
        <v>0.5</v>
      </c>
      <c r="G35">
        <v>1.11809059571303</v>
      </c>
      <c r="H35">
        <v>134.62840944681</v>
      </c>
      <c r="I35">
        <v>4.4000000000000004</v>
      </c>
      <c r="J35">
        <v>8.3050122950073</v>
      </c>
    </row>
    <row r="36" spans="3:12" x14ac:dyDescent="0.2">
      <c r="C36">
        <v>0.25</v>
      </c>
      <c r="D36">
        <v>0.15</v>
      </c>
      <c r="E36">
        <v>0.15</v>
      </c>
      <c r="F36">
        <v>0.45</v>
      </c>
      <c r="G36">
        <v>1.1492251147718</v>
      </c>
      <c r="H36">
        <v>135.286363258797</v>
      </c>
      <c r="I36">
        <v>4.45</v>
      </c>
      <c r="J36">
        <v>8.4947594649534199</v>
      </c>
    </row>
    <row r="37" spans="3:12" x14ac:dyDescent="0.2">
      <c r="C37">
        <v>0.25</v>
      </c>
      <c r="D37">
        <v>0.2</v>
      </c>
      <c r="E37">
        <v>0.05</v>
      </c>
      <c r="F37">
        <v>0.5</v>
      </c>
      <c r="G37">
        <v>1.3088769574780099</v>
      </c>
      <c r="H37">
        <v>156.305834971042</v>
      </c>
      <c r="I37">
        <v>4.45</v>
      </c>
      <c r="J37">
        <v>8.3738201950074398</v>
      </c>
    </row>
  </sheetData>
  <sortState xmlns:xlrd2="http://schemas.microsoft.com/office/spreadsheetml/2017/richdata2" ref="C3:J37">
    <sortCondition ref="C3:C37"/>
    <sortCondition ref="D3:D37"/>
    <sortCondition ref="E3:E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new_comp</vt:lpstr>
      <vt:lpstr>quinary_2</vt:lpstr>
      <vt:lpstr>quaternary_1</vt:lpstr>
      <vt:lpstr>quaternary_no_strength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 You</dc:creator>
  <cp:lastModifiedBy>Rao</cp:lastModifiedBy>
  <dcterms:created xsi:type="dcterms:W3CDTF">2021-09-27T19:01:48Z</dcterms:created>
  <dcterms:modified xsi:type="dcterms:W3CDTF">2022-02-04T14:08:35Z</dcterms:modified>
</cp:coreProperties>
</file>